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Log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"/>
    <numFmt numFmtId="166" formatCode="&quot;$&quot;#,##0.00"/>
  </numFmts>
  <fonts count="8">
    <font>
      <name val="Calibri"/>
      <family val="2"/>
      <color theme="1"/>
      <sz val="11"/>
      <scheme val="minor"/>
    </font>
    <font>
      <name val="Calibri"/>
      <b val="1"/>
      <color rgb="000E3A5B"/>
      <sz val="16"/>
    </font>
    <font>
      <name val="Calibri"/>
      <i val="1"/>
      <color rgb="001A5680"/>
      <sz val="10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0E3A5B"/>
      <sz val="10"/>
    </font>
    <font>
      <name val="Calibri"/>
      <b val="1"/>
      <color rgb="00FFFFFF"/>
      <sz val="10"/>
    </font>
    <font>
      <name val="Calibri"/>
      <b val="1"/>
      <color rgb="000E3A5B"/>
      <sz val="11"/>
    </font>
  </fonts>
  <fills count="8">
    <fill>
      <patternFill/>
    </fill>
    <fill>
      <patternFill patternType="gray125"/>
    </fill>
    <fill>
      <patternFill patternType="solid">
        <fgColor rgb="000E3A5B"/>
      </patternFill>
    </fill>
    <fill>
      <patternFill patternType="solid">
        <fgColor rgb="00EAF1F6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F4A62A"/>
      </patternFill>
    </fill>
    <fill>
      <patternFill patternType="solid">
        <fgColor rgb="001A5680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center" vertical="center" wrapText="1"/>
    </xf>
    <xf numFmtId="164" fontId="4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" fontId="4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65" fontId="4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center" vertical="center" wrapText="1"/>
    </xf>
    <xf numFmtId="166" fontId="4" fillId="3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166" fontId="4" fillId="5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center" vertical="center" wrapText="1"/>
    </xf>
    <xf numFmtId="1" fontId="4" fillId="5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165" fontId="5" fillId="6" borderId="1" applyAlignment="1" pivotButton="0" quotePrefix="0" xfId="0">
      <alignment horizontal="center" vertical="center" wrapText="1"/>
    </xf>
    <xf numFmtId="166" fontId="5" fillId="6" borderId="1" applyAlignment="1" pivotButton="0" quotePrefix="0" xfId="0">
      <alignment horizontal="center" vertical="center" wrapText="1"/>
    </xf>
    <xf numFmtId="0" fontId="1" fillId="0" borderId="0" pivotButton="0" quotePrefix="0" xfId="0"/>
    <xf numFmtId="0" fontId="6" fillId="7" borderId="0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 wrapText="1"/>
    </xf>
    <xf numFmtId="165" fontId="7" fillId="6" borderId="1" applyAlignment="1" pivotButton="0" quotePrefix="0" xfId="0">
      <alignment horizontal="center" vertical="center" wrapText="1"/>
    </xf>
    <xf numFmtId="0" fontId="4" fillId="3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4" fillId="5" borderId="1" pivotButton="0" quotePrefix="0" xfId="0"/>
    <xf numFmtId="0" fontId="4" fillId="5" borderId="1" applyAlignment="1" pivotButton="0" quotePrefix="0" xfId="0">
      <alignment horizontal="center" vertical="center" wrapText="1"/>
    </xf>
    <xf numFmtId="1" fontId="7" fillId="6" borderId="1" applyAlignment="1" pivotButton="0" quotePrefix="0" xfId="0">
      <alignment horizontal="center" vertical="center" wrapText="1"/>
    </xf>
    <xf numFmtId="166" fontId="7" fillId="6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 wrapText="1"/>
    </xf>
    <xf numFmtId="0" fontId="0" fillId="0" borderId="4" pivotButton="0" quotePrefix="0" xfId="0"/>
  </cellXfs>
  <cellStyles count="1">
    <cellStyle name="Normal" xfId="0" builtinId="0" hidden="0"/>
  </cellStyles>
  <dxfs count="1">
    <dxf>
      <font>
        <b val="1"/>
        <color rgb="00DC2626"/>
      </font>
      <fill>
        <patternFill patternType="solid">
          <fgColor rgb="00FDE8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Labor Hours by Date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'Daily Log'!F3</f>
            </strRef>
          </tx>
          <spPr>
            <a:solidFill xmlns:a="http://schemas.openxmlformats.org/drawingml/2006/main">
              <a:srgbClr val="0E3A5B"/>
            </a:solidFill>
            <a:ln xmlns:a="http://schemas.openxmlformats.org/drawingml/2006/main">
              <a:prstDash val="solid"/>
            </a:ln>
          </spPr>
          <cat>
            <numRef>
              <f>'Daily Log'!$A$4:$A$13</f>
            </numRef>
          </cat>
          <val>
            <numRef>
              <f>'Daily Log'!$F$4:$F$13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Labor Hours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Daily Temperature Trend (F)</a:t>
            </a:r>
          </a:p>
        </rich>
      </tx>
    </title>
    <plotArea>
      <lineChart>
        <grouping val="standard"/>
        <ser>
          <idx val="0"/>
          <order val="0"/>
          <tx>
            <strRef>
              <f>'Daily Log'!C3</f>
            </strRef>
          </tx>
          <spPr>
            <a:ln xmlns:a="http://schemas.openxmlformats.org/drawingml/2006/main" w="25000">
              <a:solidFill>
                <a:srgbClr val="F4A62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'Daily Log'!$A$4:$A$13</f>
            </numRef>
          </cat>
          <val>
            <numRef>
              <f>'Daily Log'!$C$4:$C$13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Temp (F)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Weather Distribution</a:t>
            </a:r>
          </a:p>
        </rich>
      </tx>
    </title>
    <plotArea>
      <pieChart>
        <varyColors val="1"/>
        <ser>
          <idx val="0"/>
          <order val="0"/>
          <tx>
            <strRef>
              <f>'Dashboard'!E3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'Dashboard'!$D$4:$D$9</f>
            </numRef>
          </cat>
          <val>
            <numRef>
              <f>'Dashboard'!$E$4:$E$9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11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29</row>
      <rowOff>0</rowOff>
    </from>
    <ext cx="648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11</row>
      <rowOff>0</rowOff>
    </from>
    <ext cx="504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9" customWidth="1" min="3" max="3"/>
    <col width="10" customWidth="1" min="4" max="4"/>
    <col width="12" customWidth="1" min="5" max="5"/>
    <col width="14" customWidth="1" min="6" max="6"/>
    <col width="20" customWidth="1" min="7" max="7"/>
    <col width="28" customWidth="1" min="8" max="8"/>
    <col width="11" customWidth="1" min="9" max="9"/>
    <col width="12" customWidth="1" min="10" max="10"/>
    <col width="13" customWidth="1" min="11" max="11"/>
    <col width="10" customWidth="1" min="12" max="12"/>
    <col width="15" customWidth="1" min="13" max="13"/>
    <col width="11" customWidth="1" min="14" max="14"/>
    <col width="13" customWidth="1" min="15" max="15"/>
    <col width="22" customWidth="1" min="16" max="16"/>
    <col width="16" customWidth="1" min="18" max="18"/>
    <col width="12" customWidth="1" min="19" max="19"/>
  </cols>
  <sheetData>
    <row r="1" ht="26" customHeight="1">
      <c r="A1" s="1" t="inlineStr">
        <is>
          <t>Construction Site Daily Diary — Riverside Office Tower Project</t>
        </is>
      </c>
    </row>
    <row r="2" ht="18" customHeight="1">
      <c r="A2" s="2" t="inlineStr">
        <is>
          <t>Project Manager: Michael Turner | Site Address: 480 Harbor Ave, Seattle, WA | Reporting Period: July 2026</t>
        </is>
      </c>
    </row>
    <row r="3" ht="32" customHeight="1">
      <c r="A3" s="3" t="inlineStr">
        <is>
          <t>Date</t>
        </is>
      </c>
      <c r="B3" s="3" t="inlineStr">
        <is>
          <t>Weather</t>
        </is>
      </c>
      <c r="C3" s="3" t="inlineStr">
        <is>
          <t>Temp (F)</t>
        </is>
      </c>
      <c r="D3" s="3" t="inlineStr">
        <is>
          <t>Crew Size</t>
        </is>
      </c>
      <c r="E3" s="3" t="inlineStr">
        <is>
          <t>Hours Worked</t>
        </is>
      </c>
      <c r="F3" s="3" t="inlineStr">
        <is>
          <t>Total Labor Hrs</t>
        </is>
      </c>
      <c r="G3" s="3" t="inlineStr">
        <is>
          <t>Equipment On Site</t>
        </is>
      </c>
      <c r="H3" s="3" t="inlineStr">
        <is>
          <t>Work Performed</t>
        </is>
      </c>
      <c r="I3" s="3" t="inlineStr">
        <is>
          <t>Delay Hours</t>
        </is>
      </c>
      <c r="J3" s="3" t="inlineStr">
        <is>
          <t>Delay Status</t>
        </is>
      </c>
      <c r="K3" s="3" t="inlineStr">
        <is>
          <t>Safety Incidents</t>
        </is>
      </c>
      <c r="L3" s="3" t="inlineStr">
        <is>
          <t>Visitors</t>
        </is>
      </c>
      <c r="M3" s="3" t="inlineStr">
        <is>
          <t>Site Supervisor</t>
        </is>
      </c>
      <c r="N3" s="3" t="inlineStr">
        <is>
          <t>Hourly Rate</t>
        </is>
      </c>
      <c r="O3" s="3" t="inlineStr">
        <is>
          <t>Labor Cost</t>
        </is>
      </c>
      <c r="P3" s="3" t="inlineStr">
        <is>
          <t>Notes</t>
        </is>
      </c>
      <c r="R3" s="4" t="inlineStr">
        <is>
          <t>Supervisor</t>
        </is>
      </c>
      <c r="S3" s="4" t="inlineStr">
        <is>
          <t>Hourly Rate</t>
        </is>
      </c>
    </row>
    <row r="4">
      <c r="A4" s="5" t="inlineStr">
        <is>
          <t>07/06/2026</t>
        </is>
      </c>
      <c r="B4" s="6" t="inlineStr">
        <is>
          <t>Sunny</t>
        </is>
      </c>
      <c r="C4" s="7" t="n">
        <v>78</v>
      </c>
      <c r="D4" s="8" t="n">
        <v>12</v>
      </c>
      <c r="E4" s="8" t="n">
        <v>8</v>
      </c>
      <c r="F4" s="9">
        <f>D4*E4</f>
        <v/>
      </c>
      <c r="G4" s="10" t="inlineStr">
        <is>
          <t>Excavator, Crane</t>
        </is>
      </c>
      <c r="H4" s="10" t="inlineStr">
        <is>
          <t>Foundation pouring - Section A</t>
        </is>
      </c>
      <c r="I4" s="11" t="n">
        <v>0</v>
      </c>
      <c r="J4" s="10">
        <f>IF(I4&gt;0,"Delayed","On Track")</f>
        <v/>
      </c>
      <c r="K4" s="8" t="n">
        <v>1</v>
      </c>
      <c r="L4" s="8" t="n">
        <v>3</v>
      </c>
      <c r="M4" s="6" t="inlineStr">
        <is>
          <t>James Wilson</t>
        </is>
      </c>
      <c r="N4" s="12">
        <f>IFERROR(VLOOKUP(M4,$R$4:$S$7,2,0),0)</f>
        <v/>
      </c>
      <c r="O4" s="12">
        <f>F4*N4</f>
        <v/>
      </c>
      <c r="P4" s="10" t="inlineStr"/>
      <c r="R4" s="13" t="inlineStr">
        <is>
          <t>James Wilson</t>
        </is>
      </c>
      <c r="S4" s="14" t="n">
        <v>42.5</v>
      </c>
    </row>
    <row r="5">
      <c r="A5" s="15" t="inlineStr">
        <is>
          <t>07/07/2026</t>
        </is>
      </c>
      <c r="B5" s="6" t="inlineStr">
        <is>
          <t>Cloudy</t>
        </is>
      </c>
      <c r="C5" s="16" t="n">
        <v>72</v>
      </c>
      <c r="D5" s="8" t="n">
        <v>14</v>
      </c>
      <c r="E5" s="8" t="n">
        <v>8</v>
      </c>
      <c r="F5" s="17">
        <f>D5*E5</f>
        <v/>
      </c>
      <c r="G5" s="13" t="inlineStr">
        <is>
          <t>Crane, Concrete Mixer</t>
        </is>
      </c>
      <c r="H5" s="13" t="inlineStr">
        <is>
          <t>Rebar installation - Level 1</t>
        </is>
      </c>
      <c r="I5" s="11" t="n">
        <v>0.5</v>
      </c>
      <c r="J5" s="13">
        <f>IF(I5&gt;0,"Delayed","On Track")</f>
        <v/>
      </c>
      <c r="K5" s="8" t="n">
        <v>0</v>
      </c>
      <c r="L5" s="8" t="n">
        <v>2</v>
      </c>
      <c r="M5" s="6" t="inlineStr">
        <is>
          <t>James Wilson</t>
        </is>
      </c>
      <c r="N5" s="14">
        <f>IFERROR(VLOOKUP(M5,$R$4:$S$7,2,0),0)</f>
        <v/>
      </c>
      <c r="O5" s="14">
        <f>F5*N5</f>
        <v/>
      </c>
      <c r="P5" s="13" t="inlineStr"/>
      <c r="R5" s="13" t="inlineStr">
        <is>
          <t>Sarah Johnson</t>
        </is>
      </c>
      <c r="S5" s="14" t="n">
        <v>45</v>
      </c>
    </row>
    <row r="6">
      <c r="A6" s="5" t="inlineStr">
        <is>
          <t>07/08/2026</t>
        </is>
      </c>
      <c r="B6" s="6" t="inlineStr">
        <is>
          <t>Rainy</t>
        </is>
      </c>
      <c r="C6" s="7" t="n">
        <v>65</v>
      </c>
      <c r="D6" s="8" t="n">
        <v>10</v>
      </c>
      <c r="E6" s="8" t="n">
        <v>6</v>
      </c>
      <c r="F6" s="9">
        <f>D6*E6</f>
        <v/>
      </c>
      <c r="G6" s="10" t="inlineStr">
        <is>
          <t>Concrete Mixer</t>
        </is>
      </c>
      <c r="H6" s="10" t="inlineStr">
        <is>
          <t>Delayed pour due to rain</t>
        </is>
      </c>
      <c r="I6" s="11" t="n">
        <v>2</v>
      </c>
      <c r="J6" s="10">
        <f>IF(I6&gt;0,"Delayed","On Track")</f>
        <v/>
      </c>
      <c r="K6" s="8" t="n">
        <v>0</v>
      </c>
      <c r="L6" s="8" t="n">
        <v>5</v>
      </c>
      <c r="M6" s="6" t="inlineStr">
        <is>
          <t>Sarah Johnson</t>
        </is>
      </c>
      <c r="N6" s="12">
        <f>IFERROR(VLOOKUP(M6,$R$4:$S$7,2,0),0)</f>
        <v/>
      </c>
      <c r="O6" s="12">
        <f>F6*N6</f>
        <v/>
      </c>
      <c r="P6" s="10" t="inlineStr"/>
      <c r="R6" s="13" t="inlineStr">
        <is>
          <t>David Ramirez</t>
        </is>
      </c>
      <c r="S6" s="14" t="n">
        <v>40</v>
      </c>
    </row>
    <row r="7">
      <c r="A7" s="15" t="inlineStr">
        <is>
          <t>07/09/2026</t>
        </is>
      </c>
      <c r="B7" s="6" t="inlineStr">
        <is>
          <t>Sunny</t>
        </is>
      </c>
      <c r="C7" s="16" t="n">
        <v>80</v>
      </c>
      <c r="D7" s="8" t="n">
        <v>15</v>
      </c>
      <c r="E7" s="8" t="n">
        <v>9</v>
      </c>
      <c r="F7" s="17">
        <f>D7*E7</f>
        <v/>
      </c>
      <c r="G7" s="13" t="inlineStr">
        <is>
          <t>Crane, Forklift</t>
        </is>
      </c>
      <c r="H7" s="13" t="inlineStr">
        <is>
          <t>Steel framing - Level 1</t>
        </is>
      </c>
      <c r="I7" s="11" t="n">
        <v>0</v>
      </c>
      <c r="J7" s="13">
        <f>IF(I7&gt;0,"Delayed","On Track")</f>
        <v/>
      </c>
      <c r="K7" s="8" t="n">
        <v>0</v>
      </c>
      <c r="L7" s="8" t="n">
        <v>1</v>
      </c>
      <c r="M7" s="6" t="inlineStr">
        <is>
          <t>James Wilson</t>
        </is>
      </c>
      <c r="N7" s="14">
        <f>IFERROR(VLOOKUP(M7,$R$4:$S$7,2,0),0)</f>
        <v/>
      </c>
      <c r="O7" s="14">
        <f>F7*N7</f>
        <v/>
      </c>
      <c r="P7" s="13" t="inlineStr"/>
      <c r="R7" s="13" t="inlineStr">
        <is>
          <t>Emily Carter</t>
        </is>
      </c>
      <c r="S7" s="14" t="n">
        <v>43.75</v>
      </c>
    </row>
    <row r="8">
      <c r="A8" s="5" t="inlineStr">
        <is>
          <t>07/10/2026</t>
        </is>
      </c>
      <c r="B8" s="6" t="inlineStr">
        <is>
          <t>Windy</t>
        </is>
      </c>
      <c r="C8" s="7" t="n">
        <v>74</v>
      </c>
      <c r="D8" s="8" t="n">
        <v>13</v>
      </c>
      <c r="E8" s="8" t="n">
        <v>8</v>
      </c>
      <c r="F8" s="9">
        <f>D8*E8</f>
        <v/>
      </c>
      <c r="G8" s="10" t="inlineStr">
        <is>
          <t>Crane, Forklift</t>
        </is>
      </c>
      <c r="H8" s="10" t="inlineStr">
        <is>
          <t>Steel framing - Level 2</t>
        </is>
      </c>
      <c r="I8" s="11" t="n">
        <v>0</v>
      </c>
      <c r="J8" s="10">
        <f>IF(I8&gt;0,"Delayed","On Track")</f>
        <v/>
      </c>
      <c r="K8" s="8" t="n">
        <v>1</v>
      </c>
      <c r="L8" s="8" t="n">
        <v>4</v>
      </c>
      <c r="M8" s="6" t="inlineStr">
        <is>
          <t>Sarah Johnson</t>
        </is>
      </c>
      <c r="N8" s="12">
        <f>IFERROR(VLOOKUP(M8,$R$4:$S$7,2,0),0)</f>
        <v/>
      </c>
      <c r="O8" s="12">
        <f>F8*N8</f>
        <v/>
      </c>
      <c r="P8" s="10" t="inlineStr"/>
    </row>
    <row r="9">
      <c r="A9" s="15" t="inlineStr">
        <is>
          <t>07/13/2026</t>
        </is>
      </c>
      <c r="B9" s="6" t="inlineStr">
        <is>
          <t>Sunny</t>
        </is>
      </c>
      <c r="C9" s="16" t="n">
        <v>82</v>
      </c>
      <c r="D9" s="8" t="n">
        <v>16</v>
      </c>
      <c r="E9" s="8" t="n">
        <v>9</v>
      </c>
      <c r="F9" s="17">
        <f>D9*E9</f>
        <v/>
      </c>
      <c r="G9" s="13" t="inlineStr">
        <is>
          <t>Crane, Excavator</t>
        </is>
      </c>
      <c r="H9" s="13" t="inlineStr">
        <is>
          <t>Electrical rough-in - Level 1</t>
        </is>
      </c>
      <c r="I9" s="11" t="n">
        <v>0</v>
      </c>
      <c r="J9" s="13">
        <f>IF(I9&gt;0,"Delayed","On Track")</f>
        <v/>
      </c>
      <c r="K9" s="8" t="n">
        <v>0</v>
      </c>
      <c r="L9" s="8" t="n">
        <v>0</v>
      </c>
      <c r="M9" s="6" t="inlineStr">
        <is>
          <t>David Ramirez</t>
        </is>
      </c>
      <c r="N9" s="14">
        <f>IFERROR(VLOOKUP(M9,$R$4:$S$7,2,0),0)</f>
        <v/>
      </c>
      <c r="O9" s="14">
        <f>F9*N9</f>
        <v/>
      </c>
      <c r="P9" s="13" t="inlineStr"/>
    </row>
    <row r="10">
      <c r="A10" s="5" t="inlineStr">
        <is>
          <t>07/14/2026</t>
        </is>
      </c>
      <c r="B10" s="6" t="inlineStr">
        <is>
          <t>Foggy</t>
        </is>
      </c>
      <c r="C10" s="7" t="n">
        <v>68</v>
      </c>
      <c r="D10" s="8" t="n">
        <v>11</v>
      </c>
      <c r="E10" s="8" t="n">
        <v>7</v>
      </c>
      <c r="F10" s="9">
        <f>D10*E10</f>
        <v/>
      </c>
      <c r="G10" s="10" t="inlineStr">
        <is>
          <t>Forklift, Generator</t>
        </is>
      </c>
      <c r="H10" s="10" t="inlineStr">
        <is>
          <t>Plumbing rough-in - Level 1</t>
        </is>
      </c>
      <c r="I10" s="11" t="n">
        <v>1</v>
      </c>
      <c r="J10" s="10">
        <f>IF(I10&gt;0,"Delayed","On Track")</f>
        <v/>
      </c>
      <c r="K10" s="8" t="n">
        <v>0</v>
      </c>
      <c r="L10" s="8" t="n">
        <v>2</v>
      </c>
      <c r="M10" s="6" t="inlineStr">
        <is>
          <t>David Ramirez</t>
        </is>
      </c>
      <c r="N10" s="12">
        <f>IFERROR(VLOOKUP(M10,$R$4:$S$7,2,0),0)</f>
        <v/>
      </c>
      <c r="O10" s="12">
        <f>F10*N10</f>
        <v/>
      </c>
      <c r="P10" s="10" t="inlineStr"/>
    </row>
    <row r="11">
      <c r="A11" s="15" t="inlineStr">
        <is>
          <t>07/15/2026</t>
        </is>
      </c>
      <c r="B11" s="6" t="inlineStr">
        <is>
          <t>Sunny</t>
        </is>
      </c>
      <c r="C11" s="16" t="n">
        <v>79</v>
      </c>
      <c r="D11" s="8" t="n">
        <v>14</v>
      </c>
      <c r="E11" s="8" t="n">
        <v>8</v>
      </c>
      <c r="F11" s="17">
        <f>D11*E11</f>
        <v/>
      </c>
      <c r="G11" s="13" t="inlineStr">
        <is>
          <t>Crane, Concrete Mixer</t>
        </is>
      </c>
      <c r="H11" s="13" t="inlineStr">
        <is>
          <t>Concrete pour - Level 2 slab</t>
        </is>
      </c>
      <c r="I11" s="11" t="n">
        <v>0</v>
      </c>
      <c r="J11" s="13">
        <f>IF(I11&gt;0,"Delayed","On Track")</f>
        <v/>
      </c>
      <c r="K11" s="8" t="n">
        <v>0</v>
      </c>
      <c r="L11" s="8" t="n">
        <v>6</v>
      </c>
      <c r="M11" s="6" t="inlineStr">
        <is>
          <t>Sarah Johnson</t>
        </is>
      </c>
      <c r="N11" s="14">
        <f>IFERROR(VLOOKUP(M11,$R$4:$S$7,2,0),0)</f>
        <v/>
      </c>
      <c r="O11" s="14">
        <f>F11*N11</f>
        <v/>
      </c>
      <c r="P11" s="13" t="inlineStr"/>
    </row>
    <row r="12">
      <c r="A12" s="5" t="inlineStr">
        <is>
          <t>07/16/2026</t>
        </is>
      </c>
      <c r="B12" s="6" t="inlineStr">
        <is>
          <t>Cloudy</t>
        </is>
      </c>
      <c r="C12" s="7" t="n">
        <v>71</v>
      </c>
      <c r="D12" s="8" t="n">
        <v>12</v>
      </c>
      <c r="E12" s="8" t="n">
        <v>8</v>
      </c>
      <c r="F12" s="9">
        <f>D12*E12</f>
        <v/>
      </c>
      <c r="G12" s="10" t="inlineStr">
        <is>
          <t>Forklift, Scaffolding</t>
        </is>
      </c>
      <c r="H12" s="10" t="inlineStr">
        <is>
          <t>Masonry work - exterior wall</t>
        </is>
      </c>
      <c r="I12" s="11" t="n">
        <v>0</v>
      </c>
      <c r="J12" s="10">
        <f>IF(I12&gt;0,"Delayed","On Track")</f>
        <v/>
      </c>
      <c r="K12" s="8" t="n">
        <v>0</v>
      </c>
      <c r="L12" s="8" t="n">
        <v>3</v>
      </c>
      <c r="M12" s="6" t="inlineStr">
        <is>
          <t>James Wilson</t>
        </is>
      </c>
      <c r="N12" s="12">
        <f>IFERROR(VLOOKUP(M12,$R$4:$S$7,2,0),0)</f>
        <v/>
      </c>
      <c r="O12" s="12">
        <f>F12*N12</f>
        <v/>
      </c>
      <c r="P12" s="10" t="inlineStr"/>
    </row>
    <row r="13">
      <c r="A13" s="15" t="inlineStr">
        <is>
          <t>07/17/2026</t>
        </is>
      </c>
      <c r="B13" s="6" t="inlineStr">
        <is>
          <t>Sunny</t>
        </is>
      </c>
      <c r="C13" s="16" t="n">
        <v>77</v>
      </c>
      <c r="D13" s="8" t="n">
        <v>15</v>
      </c>
      <c r="E13" s="8" t="n">
        <v>8</v>
      </c>
      <c r="F13" s="17">
        <f>D13*E13</f>
        <v/>
      </c>
      <c r="G13" s="13" t="inlineStr">
        <is>
          <t>Crane, Forklift</t>
        </is>
      </c>
      <c r="H13" s="13" t="inlineStr">
        <is>
          <t>HVAC ductwork installation</t>
        </is>
      </c>
      <c r="I13" s="11" t="n">
        <v>0</v>
      </c>
      <c r="J13" s="13">
        <f>IF(I13&gt;0,"Delayed","On Track")</f>
        <v/>
      </c>
      <c r="K13" s="8" t="n">
        <v>1</v>
      </c>
      <c r="L13" s="8" t="n">
        <v>5</v>
      </c>
      <c r="M13" s="6" t="inlineStr">
        <is>
          <t>David Ramirez</t>
        </is>
      </c>
      <c r="N13" s="14">
        <f>IFERROR(VLOOKUP(M13,$R$4:$S$7,2,0),0)</f>
        <v/>
      </c>
      <c r="O13" s="14">
        <f>F13*N13</f>
        <v/>
      </c>
      <c r="P13" s="13" t="inlineStr"/>
    </row>
    <row r="14">
      <c r="A14" s="18" t="inlineStr">
        <is>
          <t>TOTALS / AVERAGES</t>
        </is>
      </c>
      <c r="B14" s="32" t="n"/>
      <c r="C14" s="19">
        <f>AVERAGE(C4:C13)</f>
        <v/>
      </c>
      <c r="D14" s="18">
        <f>SUM(D4:D13)</f>
        <v/>
      </c>
      <c r="E14" s="18">
        <f>AVERAGE(E4:E13)</f>
        <v/>
      </c>
      <c r="F14" s="19">
        <f>SUM(F4:F13)</f>
        <v/>
      </c>
      <c r="G14" s="18" t="n"/>
      <c r="H14" s="18" t="n"/>
      <c r="I14" s="19">
        <f>SUM(I4:I13)</f>
        <v/>
      </c>
      <c r="J14" s="18" t="n"/>
      <c r="K14" s="18">
        <f>SUM(K4:K13)</f>
        <v/>
      </c>
      <c r="L14" s="18">
        <f>SUM(L4:L13)</f>
        <v/>
      </c>
      <c r="M14" s="18" t="n"/>
      <c r="N14" s="18" t="n"/>
      <c r="O14" s="20">
        <f>SUM(O4:O13)</f>
        <v/>
      </c>
      <c r="P14" s="18" t="n"/>
    </row>
  </sheetData>
  <mergeCells count="3">
    <mergeCell ref="A1:P1"/>
    <mergeCell ref="A2:P2"/>
    <mergeCell ref="A14:B14"/>
  </mergeCells>
  <conditionalFormatting sqref="I4:I13">
    <cfRule type="cellIs" priority="1" operator="greaterThan" dxfId="0" stopIfTrue="1">
      <formula>0</formula>
    </cfRule>
  </conditionalFormatting>
  <conditionalFormatting sqref="K4:K13">
    <cfRule type="cellIs" priority="2" operator="greaterThan" dxfId="0" stopIfTrue="1">
      <formula>0</formula>
    </cfRule>
  </conditionalFormatting>
  <conditionalFormatting sqref="J4:J13">
    <cfRule type="expression" priority="3" dxfId="0" stopIfTrue="1">
      <formula>J4="Delayed"</formula>
    </cfRule>
  </conditionalFormatting>
  <dataValidations count="2">
    <dataValidation sqref="B4:B13" showErrorMessage="1" showInputMessage="1" allowBlank="1" type="list">
      <formula1>"Sunny,Cloudy,Rainy,Windy,Snowy,Foggy"</formula1>
    </dataValidation>
    <dataValidation sqref="M4:M13" showErrorMessage="1" showInputMessage="1" allowBlank="1" type="list">
      <formula1>"James Wilson,Sarah Johnson,David Ramirez,Emily Carter"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26" customHeight="1">
      <c r="A1" s="21" t="inlineStr">
        <is>
          <t>Site Diary Dashboard — Riverside Office Tower Project</t>
        </is>
      </c>
    </row>
    <row r="2"/>
    <row r="3">
      <c r="A3" s="22" t="inlineStr">
        <is>
          <t>KEY PERFORMANCE INDICATORS</t>
        </is>
      </c>
      <c r="D3" s="22" t="inlineStr">
        <is>
          <t>WEATHER DISTRIBUTION</t>
        </is>
      </c>
    </row>
    <row r="4">
      <c r="A4" s="23" t="inlineStr">
        <is>
          <t>Total Labor Hours</t>
        </is>
      </c>
      <c r="B4" s="24">
        <f>'Daily Log'!F14</f>
        <v/>
      </c>
      <c r="D4" s="25" t="inlineStr">
        <is>
          <t>Sunny</t>
        </is>
      </c>
      <c r="E4" s="26">
        <f>COUNTIF('Daily Log'!$B$4:$B$13,D4)</f>
        <v/>
      </c>
    </row>
    <row r="5">
      <c r="A5" s="23" t="inlineStr">
        <is>
          <t>Total Delay Hours</t>
        </is>
      </c>
      <c r="B5" s="24">
        <f>'Daily Log'!I14</f>
        <v/>
      </c>
      <c r="D5" s="27" t="inlineStr">
        <is>
          <t>Cloudy</t>
        </is>
      </c>
      <c r="E5" s="28">
        <f>COUNTIF('Daily Log'!$B$4:$B$13,D5)</f>
        <v/>
      </c>
    </row>
    <row r="6">
      <c r="A6" s="23" t="inlineStr">
        <is>
          <t>Total Safety Incidents</t>
        </is>
      </c>
      <c r="B6" s="29">
        <f>'Daily Log'!K14</f>
        <v/>
      </c>
      <c r="D6" s="25" t="inlineStr">
        <is>
          <t>Rainy</t>
        </is>
      </c>
      <c r="E6" s="26">
        <f>COUNTIF('Daily Log'!$B$4:$B$13,D6)</f>
        <v/>
      </c>
    </row>
    <row r="7">
      <c r="A7" s="23" t="inlineStr">
        <is>
          <t>Total Visitors</t>
        </is>
      </c>
      <c r="B7" s="29">
        <f>'Daily Log'!L14</f>
        <v/>
      </c>
      <c r="D7" s="27" t="inlineStr">
        <is>
          <t>Windy</t>
        </is>
      </c>
      <c r="E7" s="28">
        <f>COUNTIF('Daily Log'!$B$4:$B$13,D7)</f>
        <v/>
      </c>
    </row>
    <row r="8">
      <c r="A8" s="23" t="inlineStr">
        <is>
          <t>Average Temp (F)</t>
        </is>
      </c>
      <c r="B8" s="24">
        <f>'Daily Log'!C14</f>
        <v/>
      </c>
      <c r="D8" s="25" t="inlineStr">
        <is>
          <t>Foggy</t>
        </is>
      </c>
      <c r="E8" s="26">
        <f>COUNTIF('Daily Log'!$B$4:$B$13,D8)</f>
        <v/>
      </c>
    </row>
    <row r="9">
      <c r="A9" s="23" t="inlineStr">
        <is>
          <t>Total Labor Cost</t>
        </is>
      </c>
      <c r="B9" s="30">
        <f>'Daily Log'!O14</f>
        <v/>
      </c>
      <c r="D9" s="27" t="inlineStr">
        <is>
          <t>Snowy</t>
        </is>
      </c>
      <c r="E9" s="28">
        <f>COUNTIF('Daily Log'!$B$4:$B$13,D9)</f>
        <v/>
      </c>
    </row>
  </sheetData>
  <mergeCells count="3">
    <mergeCell ref="A1:H1"/>
    <mergeCell ref="A3:B3"/>
    <mergeCell ref="D3:E3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6" customWidth="1" min="1" max="1"/>
    <col width="95" customWidth="1" min="2" max="2"/>
  </cols>
  <sheetData>
    <row r="1" ht="26" customHeight="1">
      <c r="A1" s="21" t="inlineStr">
        <is>
          <t>How to Use This Construction Site Diary Template</t>
        </is>
      </c>
    </row>
    <row r="2"/>
    <row r="3">
      <c r="A3" s="3" t="inlineStr">
        <is>
          <t>Section</t>
        </is>
      </c>
      <c r="B3" s="3" t="inlineStr">
        <is>
          <t>Description</t>
        </is>
      </c>
    </row>
    <row r="4" ht="32" customHeight="1">
      <c r="A4" s="23" t="inlineStr">
        <is>
          <t>Daily Log sheet</t>
        </is>
      </c>
      <c r="B4" s="10" t="inlineStr">
        <is>
          <t>Enter one row per working day. Fields with a pale-yellow background (Weather, Crew Size, Hours Worked, Delay Hours, Safety Incidents, Visitors, Site Supervisor) are meant to be edited daily.</t>
        </is>
      </c>
    </row>
    <row r="5" ht="32" customHeight="1">
      <c r="A5" s="31" t="inlineStr">
        <is>
          <t>Weather / Supervisor dropdowns</t>
        </is>
      </c>
      <c r="B5" s="13" t="inlineStr">
        <is>
          <t>Click the cell to choose a value from the dropdown list instead of typing free text, to keep data consistent.</t>
        </is>
      </c>
    </row>
    <row r="6" ht="32" customHeight="1">
      <c r="A6" s="23" t="inlineStr">
        <is>
          <t>Total Labor Hrs (col F)</t>
        </is>
      </c>
      <c r="B6" s="10" t="inlineStr">
        <is>
          <t>Automatically calculated as Crew Size x Hours Worked. Do not overwrite this formula.</t>
        </is>
      </c>
    </row>
    <row r="7" ht="32" customHeight="1">
      <c r="A7" s="31" t="inlineStr">
        <is>
          <t>Delay Status (col J)</t>
        </is>
      </c>
      <c r="B7" s="13" t="inlineStr">
        <is>
          <t>Automatically flags a day as 'Delayed' whenever Delay Hours (col I) is greater than zero.</t>
        </is>
      </c>
    </row>
    <row r="8" ht="32" customHeight="1">
      <c r="A8" s="23" t="inlineStr">
        <is>
          <t>Hourly Rate / Labor Cost (col N, O)</t>
        </is>
      </c>
      <c r="B8" s="10" t="inlineStr">
        <is>
          <t>Hourly Rate is looked up automatically from the Supervisor Rate table (columns R:S) based on the Site Supervisor selected. Labor Cost = Total Labor Hrs x Hourly Rate.</t>
        </is>
      </c>
    </row>
    <row r="9" ht="32" customHeight="1">
      <c r="A9" s="31" t="inlineStr">
        <is>
          <t>Totals row</t>
        </is>
      </c>
      <c r="B9" s="13" t="inlineStr">
        <is>
          <t>The amber row at the bottom of the Daily Log automatically sums or averages each column across all logged days.</t>
        </is>
      </c>
    </row>
    <row r="10" ht="32" customHeight="1">
      <c r="A10" s="23" t="inlineStr">
        <is>
          <t>Dashboard sheet</t>
        </is>
      </c>
      <c r="B10" s="10" t="inlineStr">
        <is>
          <t>Shows key performance indicators (total hours, delays, incidents, visitors, average temperature, total labor cost) plus a bar chart of daily labor hours, a line chart of the temperature trend, and a pie chart of weather distribution.</t>
        </is>
      </c>
    </row>
    <row r="11" ht="32" customHeight="1">
      <c r="A11" s="31" t="inlineStr">
        <is>
          <t>Adding more days</t>
        </is>
      </c>
      <c r="B11" s="13" t="inlineStr">
        <is>
          <t>Insert new rows above the Totals row in the Daily Log sheet and copy the formulas from column F, J, N, and O down into the new rows.</t>
        </is>
      </c>
    </row>
    <row r="12" ht="32" customHeight="1">
      <c r="A12" s="23" t="inlineStr">
        <is>
          <t>Conditional formatting</t>
        </is>
      </c>
      <c r="B12" s="10" t="inlineStr">
        <is>
          <t>Any day with Delay Hours or Safety Incidents greater than zero is automatically highlighted in red so issues are easy to spot.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2026-07-21T15:23:57Z</dcterms:created>
  <dcterms:modified xmlns:dcterms="http://purl.org/dc/terms/" xmlns:xsi="http://www.w3.org/2001/XMLSchema-instance" xsi:type="dcterms:W3CDTF">2026-07-21T15:23:57Z</dcterms:modified>
</cp:coreProperties>
</file>