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mprovement Log"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calcPr calcId="124519" fullCalcOnLoad="1"/>
</workbook>
</file>

<file path=xl/styles.xml><?xml version="1.0" encoding="utf-8"?>
<styleSheet xmlns="http://schemas.openxmlformats.org/spreadsheetml/2006/main">
  <numFmts count="4">
    <numFmt numFmtId="164" formatCode="MM/DD/YYYY"/>
    <numFmt numFmtId="165" formatCode="0.0"/>
    <numFmt numFmtId="166" formatCode="0.0%"/>
    <numFmt numFmtId="167" formatCode="&quot;$&quot;#,##0.00"/>
  </numFmts>
  <fonts count="7">
    <font>
      <name val="Calibri"/>
      <family val="2"/>
      <color theme="1"/>
      <sz val="11"/>
      <scheme val="minor"/>
    </font>
    <font>
      <name val="Calibri"/>
      <b val="1"/>
      <color rgb="00FFFFFF"/>
      <sz val="16"/>
    </font>
    <font>
      <name val="Calibri"/>
      <b val="1"/>
      <color rgb="00FFFFFF"/>
      <sz val="11"/>
    </font>
    <font>
      <name val="Calibri"/>
      <color rgb="000E3A5B"/>
      <sz val="10.5"/>
    </font>
    <font>
      <name val="Calibri"/>
      <b val="1"/>
      <color rgb="000E3A5B"/>
      <sz val="10.5"/>
    </font>
    <font>
      <name val="Calibri"/>
      <b val="1"/>
      <color rgb="000E3A5B"/>
      <sz val="13"/>
    </font>
    <font>
      <name val="Calibri"/>
      <i val="1"/>
      <color rgb="001A5680"/>
      <sz val="9.5"/>
    </font>
  </fonts>
  <fills count="8">
    <fill>
      <patternFill/>
    </fill>
    <fill>
      <patternFill patternType="gray125"/>
    </fill>
    <fill>
      <patternFill patternType="solid">
        <fgColor rgb="000E3A5B"/>
      </patternFill>
    </fill>
    <fill>
      <patternFill patternType="solid">
        <fgColor rgb="00EAF1F6"/>
      </patternFill>
    </fill>
    <fill>
      <patternFill patternType="solid">
        <fgColor rgb="00FFFFFF"/>
      </patternFill>
    </fill>
    <fill>
      <patternFill patternType="solid">
        <fgColor rgb="00F4A62A"/>
      </patternFill>
    </fill>
    <fill>
      <patternFill patternType="solid">
        <fgColor rgb="00FFFBEB"/>
      </patternFill>
    </fill>
    <fill>
      <patternFill patternType="solid">
        <fgColor rgb="001A5680"/>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xf>
    <xf numFmtId="0" fontId="2"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wrapText="1"/>
    </xf>
    <xf numFmtId="164" fontId="3" fillId="3" borderId="1" applyAlignment="1" pivotButton="0" quotePrefix="0" xfId="0">
      <alignment horizontal="center" vertical="center" wrapText="1"/>
    </xf>
    <xf numFmtId="165" fontId="3" fillId="3" borderId="1" applyAlignment="1" pivotButton="0" quotePrefix="0" xfId="0">
      <alignment horizontal="center" vertical="center" wrapText="1"/>
    </xf>
    <xf numFmtId="166" fontId="3" fillId="3" borderId="1" applyAlignment="1" pivotButton="0" quotePrefix="0" xfId="0">
      <alignment horizontal="center" vertical="center" wrapText="1"/>
    </xf>
    <xf numFmtId="167"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4" borderId="1" applyAlignment="1" pivotButton="0" quotePrefix="0" xfId="0">
      <alignment horizontal="left" vertical="center" wrapText="1"/>
    </xf>
    <xf numFmtId="164" fontId="3" fillId="4" borderId="1" applyAlignment="1" pivotButton="0" quotePrefix="0" xfId="0">
      <alignment horizontal="center" vertical="center" wrapText="1"/>
    </xf>
    <xf numFmtId="165" fontId="3" fillId="4" borderId="1" applyAlignment="1" pivotButton="0" quotePrefix="0" xfId="0">
      <alignment horizontal="center" vertical="center" wrapText="1"/>
    </xf>
    <xf numFmtId="166" fontId="3" fillId="4" borderId="1" applyAlignment="1" pivotButton="0" quotePrefix="0" xfId="0">
      <alignment horizontal="center" vertical="center" wrapText="1"/>
    </xf>
    <xf numFmtId="167" fontId="3" fillId="4" borderId="1" applyAlignment="1" pivotButton="0" quotePrefix="0" xfId="0">
      <alignment horizontal="center" vertical="center" wrapText="1"/>
    </xf>
    <xf numFmtId="0" fontId="4" fillId="5" borderId="1" applyAlignment="1" pivotButton="0" quotePrefix="0" xfId="0">
      <alignment horizontal="left" vertical="center" wrapText="1"/>
    </xf>
    <xf numFmtId="0" fontId="4" fillId="5" borderId="1" applyAlignment="1" pivotButton="0" quotePrefix="0" xfId="0">
      <alignment horizontal="center" vertical="center" wrapText="1"/>
    </xf>
    <xf numFmtId="165" fontId="4" fillId="5" borderId="1" applyAlignment="1" pivotButton="0" quotePrefix="0" xfId="0">
      <alignment horizontal="center" vertical="center" wrapText="1"/>
    </xf>
    <xf numFmtId="166" fontId="4" fillId="5" borderId="1" applyAlignment="1" pivotButton="0" quotePrefix="0" xfId="0">
      <alignment horizontal="center" vertical="center" wrapText="1"/>
    </xf>
    <xf numFmtId="167" fontId="4" fillId="5" borderId="1" applyAlignment="1" pivotButton="0" quotePrefix="0" xfId="0">
      <alignment horizontal="center" vertical="center" wrapText="1"/>
    </xf>
    <xf numFmtId="0" fontId="4" fillId="0" borderId="1" pivotButton="0" quotePrefix="0" xfId="0"/>
    <xf numFmtId="0" fontId="0" fillId="0" borderId="1" pivotButton="0" quotePrefix="0" xfId="0"/>
    <xf numFmtId="0" fontId="3" fillId="0" borderId="1" pivotButton="0" quotePrefix="0" xfId="0"/>
    <xf numFmtId="0" fontId="3" fillId="6" borderId="1" applyAlignment="1" pivotButton="0" quotePrefix="0" xfId="0">
      <alignment horizontal="center" vertical="center" wrapText="1"/>
    </xf>
    <xf numFmtId="166" fontId="3" fillId="0" borderId="1" pivotButton="0" quotePrefix="0" xfId="0"/>
    <xf numFmtId="167" fontId="3" fillId="0" borderId="1" pivotButton="0" quotePrefix="0" xfId="0"/>
    <xf numFmtId="0" fontId="2" fillId="7" borderId="1" applyAlignment="1" pivotButton="0" quotePrefix="0" xfId="0">
      <alignment horizontal="center" vertical="center" wrapText="1"/>
    </xf>
    <xf numFmtId="1" fontId="5" fillId="5" borderId="1" applyAlignment="1" pivotButton="0" quotePrefix="0" xfId="0">
      <alignment horizontal="center" vertical="center" wrapText="1"/>
    </xf>
    <xf numFmtId="166" fontId="5" fillId="5" borderId="1" applyAlignment="1" pivotButton="0" quotePrefix="0" xfId="0">
      <alignment horizontal="center" vertical="center" wrapText="1"/>
    </xf>
    <xf numFmtId="167" fontId="5" fillId="5" borderId="1" applyAlignment="1" pivotButton="0" quotePrefix="0" xfId="0">
      <alignment horizontal="center" vertical="center" wrapText="1"/>
    </xf>
    <xf numFmtId="0" fontId="0" fillId="5" borderId="1" pivotButton="0" quotePrefix="0" xfId="0"/>
    <xf numFmtId="0" fontId="4" fillId="3" borderId="1" applyAlignment="1" pivotButton="0" quotePrefix="0" xfId="0">
      <alignment horizontal="left" vertical="center" wrapText="1"/>
    </xf>
    <xf numFmtId="0" fontId="0" fillId="3" borderId="1" pivotButton="0" quotePrefix="0" xfId="0"/>
    <xf numFmtId="0" fontId="6" fillId="0" borderId="0" pivotButton="0" quotePrefix="0" xfId="0"/>
    <xf numFmtId="0" fontId="0" fillId="0" borderId="4" pivotButton="0" quotePrefix="0" xfId="0"/>
    <xf numFmtId="0" fontId="0" fillId="0" borderId="5" pivotButton="0" quotePrefix="0" xfId="0"/>
  </cellXfs>
  <cellStyles count="1">
    <cellStyle name="Normal" xfId="0" builtinId="0" hidden="0"/>
  </cellStyles>
  <dxfs count="3">
    <dxf>
      <font>
        <b val="1"/>
        <color rgb="0016A34A"/>
      </font>
      <fill>
        <patternFill patternType="solid">
          <fgColor rgb="00C6EFCE"/>
        </patternFill>
      </fill>
    </dxf>
    <dxf>
      <font>
        <b val="1"/>
        <color rgb="009C5A00"/>
      </font>
      <fill>
        <patternFill patternType="solid">
          <fgColor rgb="00FDEBC8"/>
        </patternFill>
      </fill>
    </dxf>
    <dxf>
      <font>
        <b val="1"/>
        <color rgb="00DC2626"/>
      </font>
      <fill>
        <patternFill patternType="solid">
          <fgColor rgb="00FD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Cost Savings by Category</a:t>
            </a:r>
          </a:p>
        </rich>
      </tx>
    </title>
    <plotArea>
      <barChart>
        <barDir val="col"/>
        <grouping val="clustered"/>
        <ser>
          <idx val="0"/>
          <order val="0"/>
          <tx>
            <strRef>
              <f>'Dashboard'!C7</f>
            </strRef>
          </tx>
          <spPr>
            <a:solidFill xmlns:a="http://schemas.openxmlformats.org/drawingml/2006/main">
              <a:srgbClr val="0E3A5B"/>
            </a:solidFill>
            <a:ln xmlns:a="http://schemas.openxmlformats.org/drawingml/2006/main">
              <a:prstDash val="solid"/>
            </a:ln>
          </spPr>
          <cat>
            <numRef>
              <f>'Dashboard'!$A$8:$A$11</f>
            </numRef>
          </cat>
          <val>
            <numRef>
              <f>'Dashboard'!$C$8:$C$11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Category</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Savings ($)</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Initiative Status Distribution</a:t>
            </a:r>
          </a:p>
        </rich>
      </tx>
    </title>
    <plotArea>
      <pieChart>
        <varyColors val="1"/>
        <ser>
          <idx val="0"/>
          <order val="0"/>
          <tx>
            <strRef>
              <f>'Dashboard'!B14</f>
            </strRef>
          </tx>
          <spPr>
            <a:ln xmlns:a="http://schemas.openxmlformats.org/drawingml/2006/main">
              <a:prstDash val="solid"/>
            </a:ln>
          </spPr>
          <dPt>
            <idx val="0"/>
            <spPr>
              <a:solidFill xmlns:a="http://schemas.openxmlformats.org/drawingml/2006/main">
                <a:srgbClr val="DC2626"/>
              </a:solidFill>
              <a:ln xmlns:a="http://schemas.openxmlformats.org/drawingml/2006/main">
                <a:prstDash val="solid"/>
              </a:ln>
            </spPr>
          </dPt>
          <dPt>
            <idx val="1"/>
            <spPr>
              <a:solidFill xmlns:a="http://schemas.openxmlformats.org/drawingml/2006/main">
                <a:srgbClr val="F4A62A"/>
              </a:solidFill>
              <a:ln xmlns:a="http://schemas.openxmlformats.org/drawingml/2006/main">
                <a:prstDash val="solid"/>
              </a:ln>
            </spPr>
          </dPt>
          <dPt>
            <idx val="2"/>
            <spPr>
              <a:solidFill xmlns:a="http://schemas.openxmlformats.org/drawingml/2006/main">
                <a:srgbClr val="16A34A"/>
              </a:solidFill>
              <a:ln xmlns:a="http://schemas.openxmlformats.org/drawingml/2006/main">
                <a:prstDash val="solid"/>
              </a:ln>
            </spPr>
          </dPt>
          <dPt>
            <idx val="3"/>
            <spPr>
              <a:solidFill xmlns:a="http://schemas.openxmlformats.org/drawingml/2006/main">
                <a:srgbClr val="1A5680"/>
              </a:solidFill>
              <a:ln xmlns:a="http://schemas.openxmlformats.org/drawingml/2006/main">
                <a:prstDash val="solid"/>
              </a:ln>
            </spPr>
          </dPt>
          <cat>
            <numRef>
              <f>'Dashboard'!$A$15:$A$18</f>
            </numRef>
          </cat>
          <val>
            <numRef>
              <f>'Dashboard'!$B$15:$B$18</f>
            </numRef>
          </val>
        </ser>
        <firstSliceAng val="0"/>
      </pie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Baseline vs Current Value by Initiative</a:t>
            </a:r>
          </a:p>
        </rich>
      </tx>
    </title>
    <plotArea>
      <lineChart>
        <grouping val="standard"/>
        <ser>
          <idx val="0"/>
          <order val="0"/>
          <tx>
            <strRef>
              <f>'Improvement Log'!K2</f>
            </strRef>
          </tx>
          <spPr>
            <a:ln xmlns:a="http://schemas.openxmlformats.org/drawingml/2006/main" w="20000">
              <a:solidFill>
                <a:srgbClr val="DC2626"/>
              </a:solidFill>
              <a:prstDash val="solid"/>
            </a:ln>
          </spPr>
          <marker>
            <symbol val="none"/>
            <spPr>
              <a:ln xmlns:a="http://schemas.openxmlformats.org/drawingml/2006/main">
                <a:prstDash val="solid"/>
              </a:ln>
            </spPr>
          </marker>
          <cat>
            <numRef>
              <f>'Improvement Log'!$A$3:$A$12</f>
            </numRef>
          </cat>
          <val>
            <numRef>
              <f>'Improvement Log'!$K$3:$K$12</f>
            </numRef>
          </val>
        </ser>
        <ser>
          <idx val="1"/>
          <order val="1"/>
          <tx>
            <strRef>
              <f>'Improvement Log'!L2</f>
            </strRef>
          </tx>
          <spPr>
            <a:ln xmlns:a="http://schemas.openxmlformats.org/drawingml/2006/main" w="20000">
              <a:solidFill>
                <a:srgbClr val="16A34A"/>
              </a:solidFill>
              <a:prstDash val="solid"/>
            </a:ln>
          </spPr>
          <marker>
            <symbol val="none"/>
            <spPr>
              <a:ln xmlns:a="http://schemas.openxmlformats.org/drawingml/2006/main">
                <a:prstDash val="solid"/>
              </a:ln>
            </spPr>
          </marker>
          <cat>
            <numRef>
              <f>'Improvement Log'!$A$3:$A$12</f>
            </numRef>
          </cat>
          <val>
            <numRef>
              <f>'Improvement Log'!$L$3:$L$12</f>
            </numRef>
          </val>
        </ser>
        <axId val="10"/>
        <axId val="100"/>
      </lineChart>
      <catAx>
        <axId val="10"/>
        <scaling>
          <orientation val="minMax"/>
        </scaling>
        <axPos val="l"/>
        <title>
          <tx>
            <rich>
              <a:bodyPr xmlns:a="http://schemas.openxmlformats.org/drawingml/2006/main"/>
              <a:p xmlns:a="http://schemas.openxmlformats.org/drawingml/2006/main">
                <a:pPr>
                  <a:defRPr/>
                </a:pPr>
                <a:r>
                  <a:t>Initiative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Value</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6</row>
      <rowOff>0</rowOff>
    </from>
    <ext cx="432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23</row>
      <rowOff>0</rowOff>
    </from>
    <ext cx="432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40</row>
      <rowOff>0</rowOff>
    </from>
    <ext cx="864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P20"/>
  <sheetViews>
    <sheetView showGridLines="0" workbookViewId="0">
      <pane ySplit="2" topLeftCell="A3" activePane="bottomLeft" state="frozen"/>
      <selection pane="bottomLeft" activeCell="A1" sqref="A1"/>
    </sheetView>
  </sheetViews>
  <sheetFormatPr baseColWidth="8" defaultRowHeight="15"/>
  <cols>
    <col width="8" customWidth="1" min="1" max="1"/>
    <col width="32" customWidth="1" min="2" max="2"/>
    <col width="11" customWidth="1" min="3" max="3"/>
    <col width="13" customWidth="1" min="4" max="4"/>
    <col width="15" customWidth="1" min="5" max="5"/>
    <col width="17" customWidth="1" min="6" max="6"/>
    <col width="13" customWidth="1" min="7" max="7"/>
    <col width="13" customWidth="1" min="8" max="8"/>
    <col width="12" customWidth="1" min="9" max="9"/>
    <col width="10" customWidth="1" min="10" max="10"/>
    <col width="12" customWidth="1" min="11" max="11"/>
    <col width="12" customWidth="1" min="12" max="12"/>
    <col width="12" customWidth="1" min="13" max="13"/>
    <col width="13" customWidth="1" min="14" max="14"/>
    <col width="15" customWidth="1" min="15" max="15"/>
    <col width="14" customWidth="1" min="16" max="16"/>
  </cols>
  <sheetData>
    <row r="1" ht="30" customHeight="1">
      <c r="A1" s="1" t="inlineStr">
        <is>
          <t>Continuous Improvement Tracker — Initiative Log</t>
        </is>
      </c>
    </row>
    <row r="2" ht="34" customHeight="1">
      <c r="A2" s="2" t="inlineStr">
        <is>
          <t>ID</t>
        </is>
      </c>
      <c r="B2" s="2" t="inlineStr">
        <is>
          <t>Initiative Name</t>
        </is>
      </c>
      <c r="C2" s="2" t="inlineStr">
        <is>
          <t>Category</t>
        </is>
      </c>
      <c r="D2" s="2" t="inlineStr">
        <is>
          <t>Methodology</t>
        </is>
      </c>
      <c r="E2" s="2" t="inlineStr">
        <is>
          <t>Owner</t>
        </is>
      </c>
      <c r="F2" s="2" t="inlineStr">
        <is>
          <t>Department</t>
        </is>
      </c>
      <c r="G2" s="2" t="inlineStr">
        <is>
          <t>Date Opened</t>
        </is>
      </c>
      <c r="H2" s="2" t="inlineStr">
        <is>
          <t>Target Date</t>
        </is>
      </c>
      <c r="I2" s="2" t="inlineStr">
        <is>
          <t>Status</t>
        </is>
      </c>
      <c r="J2" s="2" t="inlineStr">
        <is>
          <t>Priority</t>
        </is>
      </c>
      <c r="K2" s="2" t="inlineStr">
        <is>
          <t>Baseline Value</t>
        </is>
      </c>
      <c r="L2" s="2" t="inlineStr">
        <is>
          <t>Current Value</t>
        </is>
      </c>
      <c r="M2" s="2" t="inlineStr">
        <is>
          <t>Target Value</t>
        </is>
      </c>
      <c r="N2" s="2" t="inlineStr">
        <is>
          <t>% Improvement</t>
        </is>
      </c>
      <c r="O2" s="2" t="inlineStr">
        <is>
          <t>Cost Savings ($)</t>
        </is>
      </c>
      <c r="P2" s="2" t="inlineStr">
        <is>
          <t>Impact Score (1-5)</t>
        </is>
      </c>
    </row>
    <row r="3">
      <c r="A3" s="3" t="inlineStr">
        <is>
          <t>CI-001</t>
        </is>
      </c>
      <c r="B3" s="4" t="inlineStr">
        <is>
          <t>Reduce Order Processing Time</t>
        </is>
      </c>
      <c r="C3" s="3" t="inlineStr">
        <is>
          <t>Lean</t>
        </is>
      </c>
      <c r="D3" s="3" t="inlineStr">
        <is>
          <t>Kaizen</t>
        </is>
      </c>
      <c r="E3" s="3" t="inlineStr">
        <is>
          <t>James Carter</t>
        </is>
      </c>
      <c r="F3" s="3" t="inlineStr">
        <is>
          <t>Order Fulfillment</t>
        </is>
      </c>
      <c r="G3" s="5" t="inlineStr">
        <is>
          <t>01/12/2026</t>
        </is>
      </c>
      <c r="H3" s="5" t="inlineStr">
        <is>
          <t>03/15/2026</t>
        </is>
      </c>
      <c r="I3" s="3" t="inlineStr">
        <is>
          <t>In Progress</t>
        </is>
      </c>
      <c r="J3" s="3" t="inlineStr">
        <is>
          <t>High</t>
        </is>
      </c>
      <c r="K3" s="6" t="n">
        <v>48</v>
      </c>
      <c r="L3" s="6" t="n">
        <v>30</v>
      </c>
      <c r="M3" s="6" t="n">
        <v>20</v>
      </c>
      <c r="N3" s="7">
        <f>IFERROR(IF(K3=0,0,(K3-L3)/K3),0)</f>
        <v/>
      </c>
      <c r="O3" s="8">
        <f>ROUND((K3-L3)*150,2)</f>
        <v/>
      </c>
      <c r="P3" s="3" t="n">
        <v>20</v>
      </c>
    </row>
    <row r="4">
      <c r="A4" s="9" t="inlineStr">
        <is>
          <t>CI-002</t>
        </is>
      </c>
      <c r="B4" s="10" t="inlineStr">
        <is>
          <t>Cut Machine Setup Time</t>
        </is>
      </c>
      <c r="C4" s="9" t="inlineStr">
        <is>
          <t>Lean</t>
        </is>
      </c>
      <c r="D4" s="9" t="inlineStr">
        <is>
          <t>SMED</t>
        </is>
      </c>
      <c r="E4" s="9" t="inlineStr">
        <is>
          <t>Emily Nguyen</t>
        </is>
      </c>
      <c r="F4" s="9" t="inlineStr">
        <is>
          <t>Manufacturing</t>
        </is>
      </c>
      <c r="G4" s="11" t="inlineStr">
        <is>
          <t>01/20/2026</t>
        </is>
      </c>
      <c r="H4" s="11" t="inlineStr">
        <is>
          <t>04/01/2026</t>
        </is>
      </c>
      <c r="I4" s="9" t="inlineStr">
        <is>
          <t>In Progress</t>
        </is>
      </c>
      <c r="J4" s="9" t="inlineStr">
        <is>
          <t>High</t>
        </is>
      </c>
      <c r="K4" s="12" t="n">
        <v>25</v>
      </c>
      <c r="L4" s="12" t="n">
        <v>14</v>
      </c>
      <c r="M4" s="12" t="n">
        <v>10</v>
      </c>
      <c r="N4" s="13">
        <f>IFERROR(IF(K4=0,0,(K4-L4)/K4),0)</f>
        <v/>
      </c>
      <c r="O4" s="14">
        <f>ROUND((K4-L4)*150,2)</f>
        <v/>
      </c>
      <c r="P4" s="9" t="n">
        <v>10</v>
      </c>
    </row>
    <row r="5">
      <c r="A5" s="3" t="inlineStr">
        <is>
          <t>CI-003</t>
        </is>
      </c>
      <c r="B5" s="4" t="inlineStr">
        <is>
          <t>Reduce Invoice Errors</t>
        </is>
      </c>
      <c r="C5" s="3" t="inlineStr">
        <is>
          <t>Six Sigma</t>
        </is>
      </c>
      <c r="D5" s="3" t="inlineStr">
        <is>
          <t>DMAIC</t>
        </is>
      </c>
      <c r="E5" s="3" t="inlineStr">
        <is>
          <t>Michael Brooks</t>
        </is>
      </c>
      <c r="F5" s="3" t="inlineStr">
        <is>
          <t>Finance</t>
        </is>
      </c>
      <c r="G5" s="5" t="inlineStr">
        <is>
          <t>02/03/2026</t>
        </is>
      </c>
      <c r="H5" s="5" t="inlineStr">
        <is>
          <t>05/01/2026</t>
        </is>
      </c>
      <c r="I5" s="3" t="inlineStr">
        <is>
          <t>Not Started</t>
        </is>
      </c>
      <c r="J5" s="3" t="inlineStr">
        <is>
          <t>Medium</t>
        </is>
      </c>
      <c r="K5" s="6" t="n">
        <v>12</v>
      </c>
      <c r="L5" s="6" t="n">
        <v>12</v>
      </c>
      <c r="M5" s="6" t="n">
        <v>3</v>
      </c>
      <c r="N5" s="7">
        <f>IFERROR(IF(K5=0,0,(K5-L5)/K5),0)</f>
        <v/>
      </c>
      <c r="O5" s="8">
        <f>ROUND((K5-L5)*150,2)</f>
        <v/>
      </c>
      <c r="P5" s="3" t="n">
        <v>3</v>
      </c>
    </row>
    <row r="6">
      <c r="A6" s="9" t="inlineStr">
        <is>
          <t>CI-004</t>
        </is>
      </c>
      <c r="B6" s="10" t="inlineStr">
        <is>
          <t>Improve Workstation Layout</t>
        </is>
      </c>
      <c r="C6" s="9" t="inlineStr">
        <is>
          <t>5S</t>
        </is>
      </c>
      <c r="D6" s="9" t="inlineStr">
        <is>
          <t>5S Event</t>
        </is>
      </c>
      <c r="E6" s="9" t="inlineStr">
        <is>
          <t>Ashley Rivera</t>
        </is>
      </c>
      <c r="F6" s="9" t="inlineStr">
        <is>
          <t>Warehouse</t>
        </is>
      </c>
      <c r="G6" s="11" t="inlineStr">
        <is>
          <t>02/10/2026</t>
        </is>
      </c>
      <c r="H6" s="11" t="inlineStr">
        <is>
          <t>03/10/2026</t>
        </is>
      </c>
      <c r="I6" s="9" t="inlineStr">
        <is>
          <t>Completed</t>
        </is>
      </c>
      <c r="J6" s="9" t="inlineStr">
        <is>
          <t>Medium</t>
        </is>
      </c>
      <c r="K6" s="12" t="n">
        <v>100</v>
      </c>
      <c r="L6" s="12" t="n">
        <v>62</v>
      </c>
      <c r="M6" s="12" t="n">
        <v>55</v>
      </c>
      <c r="N6" s="13">
        <f>IFERROR(IF(K6=0,0,(K6-L6)/K6),0)</f>
        <v/>
      </c>
      <c r="O6" s="14">
        <f>ROUND((K6-L6)*150,2)</f>
        <v/>
      </c>
      <c r="P6" s="9" t="n">
        <v>55</v>
      </c>
    </row>
    <row r="7">
      <c r="A7" s="3" t="inlineStr">
        <is>
          <t>CI-005</t>
        </is>
      </c>
      <c r="B7" s="4" t="inlineStr">
        <is>
          <t>Reduce Customer Wait Time</t>
        </is>
      </c>
      <c r="C7" s="3" t="inlineStr">
        <is>
          <t>Lean</t>
        </is>
      </c>
      <c r="D7" s="3" t="inlineStr">
        <is>
          <t>Kaizen</t>
        </is>
      </c>
      <c r="E7" s="3" t="inlineStr">
        <is>
          <t>David Kim</t>
        </is>
      </c>
      <c r="F7" s="3" t="inlineStr">
        <is>
          <t>Customer Service</t>
        </is>
      </c>
      <c r="G7" s="5" t="inlineStr">
        <is>
          <t>02/18/2026</t>
        </is>
      </c>
      <c r="H7" s="5" t="inlineStr">
        <is>
          <t>04/20/2026</t>
        </is>
      </c>
      <c r="I7" s="3" t="inlineStr">
        <is>
          <t>In Progress</t>
        </is>
      </c>
      <c r="J7" s="3" t="inlineStr">
        <is>
          <t>High</t>
        </is>
      </c>
      <c r="K7" s="6" t="n">
        <v>15</v>
      </c>
      <c r="L7" s="6" t="n">
        <v>9</v>
      </c>
      <c r="M7" s="6" t="n">
        <v>6</v>
      </c>
      <c r="N7" s="7">
        <f>IFERROR(IF(K7=0,0,(K7-L7)/K7),0)</f>
        <v/>
      </c>
      <c r="O7" s="8">
        <f>ROUND((K7-L7)*150,2)</f>
        <v/>
      </c>
      <c r="P7" s="3" t="n">
        <v>6</v>
      </c>
    </row>
    <row r="8">
      <c r="A8" s="9" t="inlineStr">
        <is>
          <t>CI-006</t>
        </is>
      </c>
      <c r="B8" s="10" t="inlineStr">
        <is>
          <t>Reduce Scrap Rate on Line 2</t>
        </is>
      </c>
      <c r="C8" s="9" t="inlineStr">
        <is>
          <t>Six Sigma</t>
        </is>
      </c>
      <c r="D8" s="9" t="inlineStr">
        <is>
          <t>DMAIC</t>
        </is>
      </c>
      <c r="E8" s="9" t="inlineStr">
        <is>
          <t>Jessica Turner</t>
        </is>
      </c>
      <c r="F8" s="9" t="inlineStr">
        <is>
          <t>Manufacturing</t>
        </is>
      </c>
      <c r="G8" s="11" t="inlineStr">
        <is>
          <t>03/01/2026</t>
        </is>
      </c>
      <c r="H8" s="11" t="inlineStr">
        <is>
          <t>06/01/2026</t>
        </is>
      </c>
      <c r="I8" s="9" t="inlineStr">
        <is>
          <t>In Progress</t>
        </is>
      </c>
      <c r="J8" s="9" t="inlineStr">
        <is>
          <t>High</t>
        </is>
      </c>
      <c r="K8" s="12" t="n">
        <v>8.5</v>
      </c>
      <c r="L8" s="12" t="n">
        <v>5.2</v>
      </c>
      <c r="M8" s="12" t="n">
        <v>3</v>
      </c>
      <c r="N8" s="13">
        <f>IFERROR(IF(K8=0,0,(K8-L8)/K8),0)</f>
        <v/>
      </c>
      <c r="O8" s="14">
        <f>ROUND((K8-L8)*150,2)</f>
        <v/>
      </c>
      <c r="P8" s="9" t="n">
        <v>3</v>
      </c>
    </row>
    <row r="9">
      <c r="A9" s="3" t="inlineStr">
        <is>
          <t>CI-007</t>
        </is>
      </c>
      <c r="B9" s="4" t="inlineStr">
        <is>
          <t>Standardize Onboarding Checklist</t>
        </is>
      </c>
      <c r="C9" s="3" t="inlineStr">
        <is>
          <t>Kaizen</t>
        </is>
      </c>
      <c r="D9" s="3" t="inlineStr">
        <is>
          <t>Standard Work</t>
        </is>
      </c>
      <c r="E9" s="3" t="inlineStr">
        <is>
          <t>Chris Patel</t>
        </is>
      </c>
      <c r="F9" s="3" t="inlineStr">
        <is>
          <t>Human Resources</t>
        </is>
      </c>
      <c r="G9" s="5" t="inlineStr">
        <is>
          <t>03/05/2026</t>
        </is>
      </c>
      <c r="H9" s="5" t="inlineStr">
        <is>
          <t>04/15/2026</t>
        </is>
      </c>
      <c r="I9" s="3" t="inlineStr">
        <is>
          <t>Completed</t>
        </is>
      </c>
      <c r="J9" s="3" t="inlineStr">
        <is>
          <t>Low</t>
        </is>
      </c>
      <c r="K9" s="6" t="n">
        <v>10</v>
      </c>
      <c r="L9" s="6" t="n">
        <v>4</v>
      </c>
      <c r="M9" s="6" t="n">
        <v>3</v>
      </c>
      <c r="N9" s="7">
        <f>IFERROR(IF(K9=0,0,(K9-L9)/K9),0)</f>
        <v/>
      </c>
      <c r="O9" s="8">
        <f>ROUND((K9-L9)*150,2)</f>
        <v/>
      </c>
      <c r="P9" s="3" t="n">
        <v>3</v>
      </c>
    </row>
    <row r="10">
      <c r="A10" s="9" t="inlineStr">
        <is>
          <t>CI-008</t>
        </is>
      </c>
      <c r="B10" s="10" t="inlineStr">
        <is>
          <t>Reduce Equipment Downtime</t>
        </is>
      </c>
      <c r="C10" s="9" t="inlineStr">
        <is>
          <t>Lean</t>
        </is>
      </c>
      <c r="D10" s="9" t="inlineStr">
        <is>
          <t>TPM</t>
        </is>
      </c>
      <c r="E10" s="9" t="inlineStr">
        <is>
          <t>Sarah Mitchell</t>
        </is>
      </c>
      <c r="F10" s="9" t="inlineStr">
        <is>
          <t>Maintenance</t>
        </is>
      </c>
      <c r="G10" s="11" t="inlineStr">
        <is>
          <t>03/12/2026</t>
        </is>
      </c>
      <c r="H10" s="11" t="inlineStr">
        <is>
          <t>07/01/2026</t>
        </is>
      </c>
      <c r="I10" s="9" t="inlineStr">
        <is>
          <t>In Progress</t>
        </is>
      </c>
      <c r="J10" s="9" t="inlineStr">
        <is>
          <t>High</t>
        </is>
      </c>
      <c r="K10" s="12" t="n">
        <v>42</v>
      </c>
      <c r="L10" s="12" t="n">
        <v>28</v>
      </c>
      <c r="M10" s="12" t="n">
        <v>15</v>
      </c>
      <c r="N10" s="13">
        <f>IFERROR(IF(K10=0,0,(K10-L10)/K10),0)</f>
        <v/>
      </c>
      <c r="O10" s="14">
        <f>ROUND((K10-L10)*150,2)</f>
        <v/>
      </c>
      <c r="P10" s="9" t="n">
        <v>15</v>
      </c>
    </row>
    <row r="11">
      <c r="A11" s="3" t="inlineStr">
        <is>
          <t>CI-009</t>
        </is>
      </c>
      <c r="B11" s="4" t="inlineStr">
        <is>
          <t>Improve On-Time Delivery Rate</t>
        </is>
      </c>
      <c r="C11" s="3" t="inlineStr">
        <is>
          <t>Six Sigma</t>
        </is>
      </c>
      <c r="D11" s="3" t="inlineStr">
        <is>
          <t>DMAIC</t>
        </is>
      </c>
      <c r="E11" s="3" t="inlineStr">
        <is>
          <t>James Carter</t>
        </is>
      </c>
      <c r="F11" s="3" t="inlineStr">
        <is>
          <t>Logistics</t>
        </is>
      </c>
      <c r="G11" s="5" t="inlineStr">
        <is>
          <t>03/20/2026</t>
        </is>
      </c>
      <c r="H11" s="5" t="inlineStr">
        <is>
          <t>06/15/2026</t>
        </is>
      </c>
      <c r="I11" s="3" t="inlineStr">
        <is>
          <t>Not Started</t>
        </is>
      </c>
      <c r="J11" s="3" t="inlineStr">
        <is>
          <t>Medium</t>
        </is>
      </c>
      <c r="K11" s="6" t="n">
        <v>88</v>
      </c>
      <c r="L11" s="6" t="n">
        <v>88</v>
      </c>
      <c r="M11" s="6" t="n">
        <v>97</v>
      </c>
      <c r="N11" s="7">
        <f>IFERROR(IF(K11=0,0,(K11-L11)/K11),0)</f>
        <v/>
      </c>
      <c r="O11" s="8">
        <f>ROUND((K11-L11)*150,2)</f>
        <v/>
      </c>
      <c r="P11" s="3" t="n">
        <v>97</v>
      </c>
    </row>
    <row r="12">
      <c r="A12" s="9" t="inlineStr">
        <is>
          <t>CI-010</t>
        </is>
      </c>
      <c r="B12" s="10" t="inlineStr">
        <is>
          <t>Reduce Paper Usage in Office</t>
        </is>
      </c>
      <c r="C12" s="9" t="inlineStr">
        <is>
          <t>5S</t>
        </is>
      </c>
      <c r="D12" s="9" t="inlineStr">
        <is>
          <t>5S Event</t>
        </is>
      </c>
      <c r="E12" s="9" t="inlineStr">
        <is>
          <t>Emily Nguyen</t>
        </is>
      </c>
      <c r="F12" s="9" t="inlineStr">
        <is>
          <t>Administration</t>
        </is>
      </c>
      <c r="G12" s="11" t="inlineStr">
        <is>
          <t>03/28/2026</t>
        </is>
      </c>
      <c r="H12" s="11" t="inlineStr">
        <is>
          <t>05/10/2026</t>
        </is>
      </c>
      <c r="I12" s="9" t="inlineStr">
        <is>
          <t>In Progress</t>
        </is>
      </c>
      <c r="J12" s="9" t="inlineStr">
        <is>
          <t>Low</t>
        </is>
      </c>
      <c r="K12" s="12" t="n">
        <v>100</v>
      </c>
      <c r="L12" s="12" t="n">
        <v>70</v>
      </c>
      <c r="M12" s="12" t="n">
        <v>40</v>
      </c>
      <c r="N12" s="13">
        <f>IFERROR(IF(K12=0,0,(K12-L12)/K12),0)</f>
        <v/>
      </c>
      <c r="O12" s="14">
        <f>ROUND((K12-L12)*150,2)</f>
        <v/>
      </c>
      <c r="P12" s="9" t="n">
        <v>40</v>
      </c>
    </row>
    <row r="13">
      <c r="A13" s="15" t="inlineStr">
        <is>
          <t>TOTALS / AVERAGES</t>
        </is>
      </c>
      <c r="B13" s="34" t="n"/>
      <c r="C13" s="34" t="n"/>
      <c r="D13" s="34" t="n"/>
      <c r="E13" s="34" t="n"/>
      <c r="F13" s="35" t="n"/>
      <c r="G13" s="16" t="n"/>
      <c r="H13" s="16" t="n"/>
      <c r="I13" s="16" t="n"/>
      <c r="J13" s="16" t="n"/>
      <c r="K13" s="17">
        <f>AVERAGE(K3:K12)</f>
        <v/>
      </c>
      <c r="L13" s="17">
        <f>AVERAGE(L3:L12)</f>
        <v/>
      </c>
      <c r="M13" s="17">
        <f>AVERAGE(M3:M12)</f>
        <v/>
      </c>
      <c r="N13" s="18">
        <f>AVERAGE(N3:N12)</f>
        <v/>
      </c>
      <c r="O13" s="19">
        <f>SUM(O3:O12)</f>
        <v/>
      </c>
      <c r="P13" s="17">
        <f>AVERAGE(P3:P12)</f>
        <v/>
      </c>
    </row>
    <row r="14"/>
    <row r="15">
      <c r="A15" s="20" t="inlineStr">
        <is>
          <t>Quick Lookup</t>
        </is>
      </c>
      <c r="B15" s="21" t="n"/>
    </row>
    <row r="16">
      <c r="A16" s="22" t="inlineStr">
        <is>
          <t>Enter Initiative ID:</t>
        </is>
      </c>
      <c r="B16" s="23" t="inlineStr">
        <is>
          <t>CI-001</t>
        </is>
      </c>
    </row>
    <row r="17">
      <c r="A17" s="22" t="inlineStr">
        <is>
          <t>Initiative Name:</t>
        </is>
      </c>
      <c r="B17" s="22">
        <f>IFERROR(VLOOKUP(B16,A3:P12,2,FALSE),"Not found")</f>
        <v/>
      </c>
    </row>
    <row r="18">
      <c r="A18" s="22" t="inlineStr">
        <is>
          <t>Status:</t>
        </is>
      </c>
      <c r="B18" s="22">
        <f>IFERROR(VLOOKUP(B16,A3:P12,9,FALSE),"Not found")</f>
        <v/>
      </c>
    </row>
    <row r="19">
      <c r="A19" s="22" t="inlineStr">
        <is>
          <t>% Improvement:</t>
        </is>
      </c>
      <c r="B19" s="24">
        <f>IFERROR(VLOOKUP(B16,A3:P12,14,FALSE),0)</f>
        <v/>
      </c>
    </row>
    <row r="20">
      <c r="A20" s="22" t="inlineStr">
        <is>
          <t>Cost Savings:</t>
        </is>
      </c>
      <c r="B20" s="25">
        <f>IFERROR(VLOOKUP(B16,A3:P12,15,FALSE),0)</f>
        <v/>
      </c>
    </row>
  </sheetData>
  <mergeCells count="2">
    <mergeCell ref="A1:P1"/>
    <mergeCell ref="A13:F13"/>
  </mergeCells>
  <conditionalFormatting sqref="I3:I12">
    <cfRule type="expression" priority="1" dxfId="0" stopIfTrue="1">
      <formula>I3="Completed"</formula>
    </cfRule>
    <cfRule type="expression" priority="2" dxfId="1" stopIfTrue="1">
      <formula>I3="In Progress"</formula>
    </cfRule>
    <cfRule type="expression" priority="3" dxfId="2" stopIfTrue="1">
      <formula>I3="Not Started"</formula>
    </cfRule>
  </conditionalFormatting>
  <conditionalFormatting sqref="J3:J12">
    <cfRule type="expression" priority="4" dxfId="2" stopIfTrue="1">
      <formula>J3="High"</formula>
    </cfRule>
  </conditionalFormatting>
  <conditionalFormatting sqref="N3:N12">
    <cfRule type="cellIs" priority="5" operator="greaterThanOrEqual" dxfId="0">
      <formula>0.3</formula>
    </cfRule>
    <cfRule type="cellIs" priority="6" operator="lessThan" dxfId="2">
      <formula>0.1</formula>
    </cfRule>
  </conditionalFormatting>
  <dataValidations count="3">
    <dataValidation sqref="I3:I12" showErrorMessage="1" showInputMessage="1" allowBlank="1" type="list">
      <formula1>"Not Started,In Progress,Completed,On Hold"</formula1>
    </dataValidation>
    <dataValidation sqref="J3:J12" showErrorMessage="1" showInputMessage="1" allowBlank="1" type="list">
      <formula1>"Low,Medium,High"</formula1>
    </dataValidation>
    <dataValidation sqref="C3:C12" showErrorMessage="1" showInputMessage="1" allowBlank="1" type="list">
      <formula1>"Lean,Six Sigma,Kaizen,5S"</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8"/>
  <sheetViews>
    <sheetView showGridLines="0" workbookViewId="0">
      <selection activeCell="A1" sqref="A1"/>
    </sheetView>
  </sheetViews>
  <sheetFormatPr baseColWidth="8" defaultRowHeight="15"/>
  <cols>
    <col width="14"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s>
  <sheetData>
    <row r="1" ht="30" customHeight="1">
      <c r="A1" s="1" t="inlineStr">
        <is>
          <t>Continuous Improvement Dashboard</t>
        </is>
      </c>
    </row>
    <row r="2"/>
    <row r="3">
      <c r="A3" s="26" t="inlineStr">
        <is>
          <t>Total Initiatives</t>
        </is>
      </c>
      <c r="B3" s="35" t="n"/>
      <c r="C3" s="26" t="inlineStr">
        <is>
          <t>Completed</t>
        </is>
      </c>
      <c r="D3" s="35" t="n"/>
      <c r="E3" s="26" t="inlineStr">
        <is>
          <t>In Progress</t>
        </is>
      </c>
      <c r="F3" s="35" t="n"/>
      <c r="G3" s="26" t="inlineStr">
        <is>
          <t>Not Started</t>
        </is>
      </c>
      <c r="H3" s="35" t="n"/>
      <c r="I3" s="26" t="inlineStr">
        <is>
          <t>Avg % Improvement</t>
        </is>
      </c>
      <c r="J3" s="35" t="n"/>
      <c r="K3" s="26" t="inlineStr">
        <is>
          <t>Total Cost Savings</t>
        </is>
      </c>
      <c r="L3" s="35" t="n"/>
    </row>
    <row r="4" ht="24" customHeight="1">
      <c r="A4" s="27">
        <f>COUNTA('Improvement Log'!A3:A12)</f>
        <v/>
      </c>
      <c r="B4" s="35" t="n"/>
      <c r="C4" s="27">
        <f>COUNTIF('Improvement Log'!I3:I12,"Completed")</f>
        <v/>
      </c>
      <c r="D4" s="35" t="n"/>
      <c r="E4" s="27">
        <f>COUNTIF('Improvement Log'!I3:I12,"In Progress")</f>
        <v/>
      </c>
      <c r="F4" s="35" t="n"/>
      <c r="G4" s="27">
        <f>COUNTIF('Improvement Log'!I3:I12,"Not Started")</f>
        <v/>
      </c>
      <c r="H4" s="35" t="n"/>
      <c r="I4" s="28">
        <f>AVERAGE('Improvement Log'!N3:N12)</f>
        <v/>
      </c>
      <c r="J4" s="35" t="n"/>
      <c r="K4" s="29">
        <f>SUM('Improvement Log'!O3:O12)</f>
        <v/>
      </c>
      <c r="L4" s="35" t="n"/>
    </row>
    <row r="5"/>
    <row r="6"/>
    <row r="7">
      <c r="A7" s="2" t="inlineStr">
        <is>
          <t>Category</t>
        </is>
      </c>
      <c r="B7" s="2" t="inlineStr">
        <is>
          <t>Count</t>
        </is>
      </c>
      <c r="C7" s="2" t="inlineStr">
        <is>
          <t>Total Savings</t>
        </is>
      </c>
    </row>
    <row r="8">
      <c r="A8" s="4" t="inlineStr">
        <is>
          <t>Lean</t>
        </is>
      </c>
      <c r="B8" s="3">
        <f>COUNTIF('Improvement Log'!C3:C12,A8)</f>
        <v/>
      </c>
      <c r="C8" s="8">
        <f>SUMIF('Improvement Log'!C3:C12,A8,'Improvement Log'!O3:O12)</f>
        <v/>
      </c>
    </row>
    <row r="9">
      <c r="A9" s="10" t="inlineStr">
        <is>
          <t>Six Sigma</t>
        </is>
      </c>
      <c r="B9" s="9">
        <f>COUNTIF('Improvement Log'!C3:C12,A9)</f>
        <v/>
      </c>
      <c r="C9" s="14">
        <f>SUMIF('Improvement Log'!C3:C12,A9,'Improvement Log'!O3:O12)</f>
        <v/>
      </c>
    </row>
    <row r="10">
      <c r="A10" s="4" t="inlineStr">
        <is>
          <t>Kaizen</t>
        </is>
      </c>
      <c r="B10" s="3">
        <f>COUNTIF('Improvement Log'!C3:C12,A10)</f>
        <v/>
      </c>
      <c r="C10" s="8">
        <f>SUMIF('Improvement Log'!C3:C12,A10,'Improvement Log'!O3:O12)</f>
        <v/>
      </c>
    </row>
    <row r="11">
      <c r="A11" s="10" t="inlineStr">
        <is>
          <t>5S</t>
        </is>
      </c>
      <c r="B11" s="9">
        <f>COUNTIF('Improvement Log'!C3:C12,A11)</f>
        <v/>
      </c>
      <c r="C11" s="14">
        <f>SUMIF('Improvement Log'!C3:C12,A11,'Improvement Log'!O3:O12)</f>
        <v/>
      </c>
    </row>
    <row r="12"/>
    <row r="13"/>
    <row r="14">
      <c r="A14" s="2" t="inlineStr">
        <is>
          <t>Status</t>
        </is>
      </c>
      <c r="B14" s="2" t="inlineStr">
        <is>
          <t>Count</t>
        </is>
      </c>
    </row>
    <row r="15">
      <c r="A15" s="4" t="inlineStr">
        <is>
          <t>Not Started</t>
        </is>
      </c>
      <c r="B15" s="3">
        <f>COUNTIF('Improvement Log'!I3:I12,A15)</f>
        <v/>
      </c>
    </row>
    <row r="16">
      <c r="A16" s="10" t="inlineStr">
        <is>
          <t>In Progress</t>
        </is>
      </c>
      <c r="B16" s="9">
        <f>COUNTIF('Improvement Log'!I3:I12,A16)</f>
        <v/>
      </c>
    </row>
    <row r="17">
      <c r="A17" s="4" t="inlineStr">
        <is>
          <t>Completed</t>
        </is>
      </c>
      <c r="B17" s="3">
        <f>COUNTIF('Improvement Log'!I3:I12,A17)</f>
        <v/>
      </c>
    </row>
    <row r="18">
      <c r="A18" s="10" t="inlineStr">
        <is>
          <t>On Hold</t>
        </is>
      </c>
      <c r="B18" s="9">
        <f>COUNTIF('Improvement Log'!I3:I12,A18)</f>
        <v/>
      </c>
    </row>
  </sheetData>
  <mergeCells count="13">
    <mergeCell ref="A1:H1"/>
    <mergeCell ref="A3:B3"/>
    <mergeCell ref="A4:B4"/>
    <mergeCell ref="C3:D3"/>
    <mergeCell ref="C4:D4"/>
    <mergeCell ref="E3:F3"/>
    <mergeCell ref="E4:F4"/>
    <mergeCell ref="G3:H3"/>
    <mergeCell ref="G4:H4"/>
    <mergeCell ref="I3:J3"/>
    <mergeCell ref="I4:J4"/>
    <mergeCell ref="K3:L3"/>
    <mergeCell ref="K4:L4"/>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9"/>
  <sheetViews>
    <sheetView showGridLines="0" workbookViewId="0">
      <selection activeCell="A1" sqref="A1"/>
    </sheetView>
  </sheetViews>
  <sheetFormatPr baseColWidth="8" defaultRowHeight="15"/>
  <cols>
    <col width="4" customWidth="1" min="1" max="1"/>
    <col width="28" customWidth="1" min="2" max="2"/>
    <col width="62" customWidth="1" min="3" max="3"/>
    <col width="14" customWidth="1" min="4" max="4"/>
  </cols>
  <sheetData>
    <row r="1" ht="30" customHeight="1">
      <c r="A1" s="1" t="inlineStr">
        <is>
          <t>How to Use This Continuous Improvement Template</t>
        </is>
      </c>
    </row>
    <row r="2"/>
    <row r="3" ht="60" customHeight="1">
      <c r="A3" s="30" t="inlineStr"/>
      <c r="B3" s="31" t="inlineStr">
        <is>
          <t>Improvement Log</t>
        </is>
      </c>
      <c r="C3" s="4" t="inlineStr">
        <is>
          <t>This is the main worksheet where you track every continuous improvement initiative. Each row represents one initiative (Kaizen event, Six Sigma project, 5S action, etc.). Enter the Baseline Value, Current Value, and Target Value; the % Improvement, Cost Savings, and totals update automatically. Status and Priority use dropdown lists — select from the list rather than typing free text. Colored cells flag high priority items and items with low % improvement so you can focus attention quickly.</t>
        </is>
      </c>
      <c r="D3" s="32" t="n"/>
    </row>
    <row r="4" ht="60" customHeight="1">
      <c r="A4" s="30" t="inlineStr"/>
      <c r="B4" s="31" t="inlineStr">
        <is>
          <t>Dashboard</t>
        </is>
      </c>
      <c r="C4" s="4" t="inlineStr">
        <is>
          <t>This worksheet automatically summarizes your Improvement Log: total initiatives, completed vs. in-progress counts, average % improvement, and total cost savings. The bar chart shows cost savings by category, the pie chart shows the status distribution, and the line chart compares baseline vs. current values across all initiatives. No manual entry is needed here — everything pulls from the Improvement Log sheet.</t>
        </is>
      </c>
      <c r="D4" s="32" t="n"/>
    </row>
    <row r="5" ht="60" customHeight="1">
      <c r="A5" s="30" t="inlineStr"/>
      <c r="B5" s="31" t="inlineStr">
        <is>
          <t>Quick Lookup</t>
        </is>
      </c>
      <c r="C5" s="4" t="inlineStr">
        <is>
          <t>On the Improvement Log sheet, type any Initiative ID (e.g. CI-003) into the yellow input cell to instantly see its name, status, % improvement, and cost savings using a VLOOKUP formula.</t>
        </is>
      </c>
      <c r="D5" s="32" t="n"/>
    </row>
    <row r="6" ht="60" customHeight="1">
      <c r="A6" s="30" t="inlineStr"/>
      <c r="B6" s="31" t="inlineStr">
        <is>
          <t>Adding New Initiatives</t>
        </is>
      </c>
      <c r="C6" s="4" t="inlineStr">
        <is>
          <t>To add a new initiative, insert a new row within the data table (before the TOTALS row) and copy the formulas from an existing row for columns N, O, and P (% Improvement, Cost Savings, Impact Score). Then fill in your own Baseline, Current, and Target values.</t>
        </is>
      </c>
      <c r="D6" s="32" t="n"/>
    </row>
    <row r="7" ht="60" customHeight="1">
      <c r="A7" s="30" t="inlineStr"/>
      <c r="B7" s="31" t="inlineStr">
        <is>
          <t>Color Guide</t>
        </is>
      </c>
      <c r="C7" s="4" t="inlineStr">
        <is>
          <t>Navy blue = headers. Amber/gold = totals and highlighted rows. Pale yellow = editable input cells. Green text/fill = on-track or completed items. Red text/fill = high priority or low-improvement items needing attention.</t>
        </is>
      </c>
      <c r="D7" s="32" t="n"/>
    </row>
    <row r="8"/>
    <row r="9">
      <c r="B9" s="33" t="inlineStr">
        <is>
          <t>Tip: Update the Improvement Log regularly — the Dashboard and KPIs refresh automatically.</t>
        </is>
      </c>
    </row>
  </sheetData>
  <mergeCells count="2">
    <mergeCell ref="A1:D1"/>
    <mergeCell ref="B9:C9"/>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2026-07-14T10:31:24Z</dcterms:created>
  <dcterms:modified xmlns:dcterms="http://purl.org/dc/terms/" xmlns:xsi="http://www.w3.org/2001/XMLSchema-instance" xsi:type="dcterms:W3CDTF">2026-07-14T10:31:24Z</dcterms:modified>
</cp:coreProperties>
</file>