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 Log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&quot;$&quot;#,##0.00"/>
    <numFmt numFmtId="166" formatCode="0.0"/>
    <numFmt numFmtId="167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6"/>
    </font>
    <font>
      <b val="1"/>
      <color rgb="00FFFFFF"/>
      <sz val="12"/>
    </font>
    <font>
      <b val="1"/>
      <color rgb="00FFFFFF"/>
      <sz val="10"/>
    </font>
    <font>
      <b val="1"/>
      <color rgb="000E3A5B"/>
      <sz val="14"/>
    </font>
    <font>
      <b val="1"/>
      <color rgb="000E3A5B"/>
    </font>
    <font>
      <b val="1"/>
      <color rgb="000E3A5B"/>
      <sz val="11"/>
    </font>
    <font>
      <b val="1"/>
      <color rgb="000E3A5B"/>
      <sz val="13"/>
    </font>
    <font>
      <b val="1"/>
      <i val="1"/>
      <color rgb="000E3A5B"/>
      <sz val="11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1A5680"/>
      </patternFill>
    </fill>
    <fill>
      <patternFill patternType="solid">
        <fgColor rgb="00F4A62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vertical="top" wrapText="1"/>
    </xf>
    <xf numFmtId="0" fontId="0" fillId="5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6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7" fontId="5" fillId="7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0" fillId="0" borderId="1" pivotButton="0" quotePrefix="0" xfId="0"/>
    <xf numFmtId="165" fontId="0" fillId="0" borderId="1" pivotButton="0" quotePrefix="0" xfId="0"/>
    <xf numFmtId="0" fontId="6" fillId="5" borderId="1" applyAlignment="1" pivotButton="0" quotePrefix="0" xfId="0">
      <alignment horizontal="center" vertical="center"/>
    </xf>
    <xf numFmtId="0" fontId="0" fillId="5" borderId="1" pivotButton="0" quotePrefix="0" xfId="0"/>
    <xf numFmtId="165" fontId="0" fillId="5" borderId="1" pivotButton="0" quotePrefix="0" xfId="0"/>
    <xf numFmtId="0" fontId="7" fillId="0" borderId="0" pivotButton="0" quotePrefix="0" xfId="0"/>
    <xf numFmtId="0" fontId="6" fillId="4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left" vertical="center"/>
    </xf>
    <xf numFmtId="0" fontId="8" fillId="0" borderId="0" pivotButton="0" quotePrefix="0" xfId="0"/>
    <xf numFmtId="0" fontId="1" fillId="6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1" fillId="2" borderId="1" pivotButton="0" quotePrefix="0" xfId="0"/>
    <xf numFmtId="0" fontId="6" fillId="0" borderId="1" pivotButton="0" quotePrefix="0" xfId="0"/>
    <xf numFmtId="0" fontId="6" fillId="5" borderId="1" pivotButton="0" quotePrefix="0" xfId="0"/>
    <xf numFmtId="0" fontId="9" fillId="7" borderId="1" applyAlignment="1" pivotButton="0" quotePrefix="0" xfId="0">
      <alignment vertical="top" wrapText="1"/>
    </xf>
    <xf numFmtId="164" fontId="0" fillId="3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left" vertical="center"/>
    </xf>
    <xf numFmtId="164" fontId="0" fillId="5" borderId="1" applyAlignment="1" pivotButton="0" quotePrefix="0" xfId="0">
      <alignment horizontal="left" vertical="center"/>
    </xf>
    <xf numFmtId="166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7" fontId="5" fillId="7" borderId="1" applyAlignment="1" pivotButton="0" quotePrefix="0" xfId="0">
      <alignment horizontal="center" vertical="center"/>
    </xf>
    <xf numFmtId="165" fontId="0" fillId="0" borderId="1" pivotButton="0" quotePrefix="0" xfId="0"/>
    <xf numFmtId="165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16A34A"/>
      </font>
      <fill>
        <patternFill patternType="solid">
          <fgColor rgb="00DCFCE7"/>
        </patternFill>
      </fill>
    </dxf>
    <dxf>
      <font>
        <color rgb="0016A34A"/>
      </font>
      <fill>
        <patternFill patternType="solid">
          <fgColor rgb="00DCFCE7"/>
        </patternFill>
      </fill>
    </dxf>
    <dxf>
      <font>
        <b val="1"/>
        <color rgb="00DC2626"/>
      </font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Decisions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'Dashboard'!C11</f>
            </strRef>
          </tx>
          <spPr>
            <a:solidFill xmlns:a="http://schemas.openxmlformats.org/drawingml/2006/main">
              <a:srgbClr val="1A5680"/>
            </a:solidFill>
            <a:ln xmlns:a="http://schemas.openxmlformats.org/drawingml/2006/main">
              <a:prstDash val="solid"/>
            </a:ln>
          </spPr>
          <cat>
            <numRef>
              <f>'Dashboard'!$B$12:$B$16</f>
            </numRef>
          </cat>
          <val>
            <numRef>
              <f>'Dashboard'!$C$12:$C$16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Expected Financial Impact by Business Area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'Dashboard'!F11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'Dashboard'!$E$12:$E$17</f>
            </numRef>
          </cat>
          <val>
            <numRef>
              <f>'Dashboard'!$F$12:$F$17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Decisions by Priority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'Dashboard'!I11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'Dashboard'!$H$12:$H$14</f>
            </numRef>
          </cat>
          <val>
            <numRef>
              <f>'Dashboard'!$I$12:$I$14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20</row>
      <rowOff>0</rowOff>
    </from>
    <ext cx="39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20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20</row>
      <rowOff>0</rowOff>
    </from>
    <ext cx="39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13" customWidth="1" min="2" max="2"/>
    <col width="32" customWidth="1" min="3" max="3"/>
    <col width="14" customWidth="1" min="4" max="4"/>
    <col width="22" customWidth="1" min="5" max="5"/>
    <col width="28" customWidth="1" min="6" max="6"/>
    <col width="14" customWidth="1" min="7" max="7"/>
    <col width="14" customWidth="1" min="8" max="8"/>
    <col width="10" customWidth="1" min="9" max="9"/>
    <col width="38" customWidth="1" min="10" max="10"/>
    <col width="26" customWidth="1" min="11" max="11"/>
    <col width="44" customWidth="1" min="12" max="12"/>
    <col width="16" customWidth="1" min="13" max="13"/>
    <col width="16" customWidth="1" min="14" max="14"/>
    <col width="13" customWidth="1" min="15" max="15"/>
    <col width="15" customWidth="1" min="16" max="16"/>
    <col width="10" customWidth="1" min="17" max="17"/>
    <col width="13" customWidth="1" min="18" max="18"/>
    <col width="10" customWidth="1" min="19" max="19"/>
    <col width="12" customWidth="1" min="20" max="20"/>
    <col width="42" customWidth="1" min="21" max="21"/>
  </cols>
  <sheetData>
    <row r="1" ht="32" customHeight="1">
      <c r="A1" s="1" t="inlineStr">
        <is>
          <t>Decision ID</t>
        </is>
      </c>
      <c r="B1" s="1" t="inlineStr">
        <is>
          <t>Decision Date</t>
        </is>
      </c>
      <c r="C1" s="1" t="inlineStr">
        <is>
          <t>Decision Title</t>
        </is>
      </c>
      <c r="D1" s="1" t="inlineStr">
        <is>
          <t>Business Area</t>
        </is>
      </c>
      <c r="E1" s="1" t="inlineStr">
        <is>
          <t>Decision Owner</t>
        </is>
      </c>
      <c r="F1" s="1" t="inlineStr">
        <is>
          <t>Stakeholders</t>
        </is>
      </c>
      <c r="G1" s="1" t="inlineStr">
        <is>
          <t>Decision Type</t>
        </is>
      </c>
      <c r="H1" s="1" t="inlineStr">
        <is>
          <t>Decision Status</t>
        </is>
      </c>
      <c r="I1" s="1" t="inlineStr">
        <is>
          <t>Priority</t>
        </is>
      </c>
      <c r="J1" s="1" t="inlineStr">
        <is>
          <t>Options Considered</t>
        </is>
      </c>
      <c r="K1" s="1" t="inlineStr">
        <is>
          <t>Selected Option</t>
        </is>
      </c>
      <c r="L1" s="1" t="inlineStr">
        <is>
          <t>Rationale</t>
        </is>
      </c>
      <c r="M1" s="1" t="inlineStr">
        <is>
          <t>Expected Impact ($)</t>
        </is>
      </c>
      <c r="N1" s="1" t="inlineStr">
        <is>
          <t>Implementation Cost ($)</t>
        </is>
      </c>
      <c r="O1" s="1" t="inlineStr">
        <is>
          <t>Target Date</t>
        </is>
      </c>
      <c r="P1" s="1" t="inlineStr">
        <is>
          <t>Actual Completion Date</t>
        </is>
      </c>
      <c r="Q1" s="1" t="inlineStr">
        <is>
          <t>Outcome Rating</t>
        </is>
      </c>
      <c r="R1" s="1" t="inlineStr">
        <is>
          <t>Review Date</t>
        </is>
      </c>
      <c r="S1" s="1" t="inlineStr">
        <is>
          <t>Days Open</t>
        </is>
      </c>
      <c r="T1" s="1" t="inlineStr">
        <is>
          <t>Overdue Flag</t>
        </is>
      </c>
      <c r="U1" s="1" t="inlineStr">
        <is>
          <t>Notes</t>
        </is>
      </c>
    </row>
    <row r="2" ht="42" customHeight="1">
      <c r="A2" s="2" t="inlineStr">
        <is>
          <t>DEC-2026-001</t>
        </is>
      </c>
      <c r="B2" s="38" t="n">
        <v>46030</v>
      </c>
      <c r="C2" s="4" t="inlineStr">
        <is>
          <t>CRM Migration Vendor Selection</t>
        </is>
      </c>
      <c r="D2" s="5" t="inlineStr">
        <is>
          <t>IT</t>
        </is>
      </c>
      <c r="E2" s="2" t="inlineStr">
        <is>
          <t>James Carter (New York)</t>
        </is>
      </c>
      <c r="F2" s="4" t="inlineStr">
        <is>
          <t>Sales Team; IT Staff; Finance</t>
        </is>
      </c>
      <c r="G2" s="5" t="inlineStr">
        <is>
          <t>Strategic</t>
        </is>
      </c>
      <c r="H2" s="5" t="inlineStr">
        <is>
          <t>Implemented</t>
        </is>
      </c>
      <c r="I2" s="5" t="inlineStr">
        <is>
          <t>High</t>
        </is>
      </c>
      <c r="J2" s="4" t="inlineStr">
        <is>
          <t>Salesforce; HubSpot; Microsoft Dynamics 365</t>
        </is>
      </c>
      <c r="K2" s="4" t="inlineStr">
        <is>
          <t>Microsoft Dynamics 365</t>
        </is>
      </c>
      <c r="L2" s="4" t="inlineStr">
        <is>
          <t>Best integration with the existing ERP and lowest three-year total cost of ownership.</t>
        </is>
      </c>
      <c r="M2" s="39" t="n">
        <v>185000</v>
      </c>
      <c r="N2" s="39" t="n">
        <v>92000</v>
      </c>
      <c r="O2" s="38" t="n">
        <v>46127</v>
      </c>
      <c r="P2" s="38" t="n">
        <v>46114</v>
      </c>
      <c r="Q2" s="7" t="n">
        <v>5</v>
      </c>
      <c r="R2" s="38" t="n">
        <v>46218</v>
      </c>
      <c r="S2" s="8">
        <f>IF(H2="Implemented",IF(P2="",TODAY()-B2,P2-B2),TODAY()-B2)</f>
        <v/>
      </c>
      <c r="T2" s="8">
        <f>IF(AND(H2&lt;&gt;"Implemented",TODAY()&gt;O2),"Overdue","On Track")</f>
        <v/>
      </c>
      <c r="U2" s="4" t="inlineStr">
        <is>
          <t>Migration completed two weeks early with zero downtime.</t>
        </is>
      </c>
    </row>
    <row r="3" ht="42" customHeight="1">
      <c r="A3" s="9" t="inlineStr">
        <is>
          <t>DEC-2026-002</t>
        </is>
      </c>
      <c r="B3" s="40" t="n">
        <v>46056</v>
      </c>
      <c r="C3" s="11" t="inlineStr">
        <is>
          <t>Digital Advertising Budget Approval</t>
        </is>
      </c>
      <c r="D3" s="5" t="inlineStr">
        <is>
          <t>Marketing</t>
        </is>
      </c>
      <c r="E3" s="9" t="inlineStr">
        <is>
          <t>Emily Johnson (Los Angeles)</t>
        </is>
      </c>
      <c r="F3" s="11" t="inlineStr">
        <is>
          <t>Marketing Team; CFO; Creative Agency</t>
        </is>
      </c>
      <c r="G3" s="5" t="inlineStr">
        <is>
          <t>Financial</t>
        </is>
      </c>
      <c r="H3" s="5" t="inlineStr">
        <is>
          <t>Approved</t>
        </is>
      </c>
      <c r="I3" s="5" t="inlineStr">
        <is>
          <t>High</t>
        </is>
      </c>
      <c r="J3" s="11" t="inlineStr">
        <is>
          <t>Increase budget 20%; Maintain current spend; Reduce budget 10%</t>
        </is>
      </c>
      <c r="K3" s="11" t="inlineStr">
        <is>
          <t>Increase budget 20%</t>
        </is>
      </c>
      <c r="L3" s="11" t="inlineStr">
        <is>
          <t>Paid channels delivered a 3.2x return on ad spend in the prior year.</t>
        </is>
      </c>
      <c r="M3" s="39" t="n">
        <v>120000</v>
      </c>
      <c r="N3" s="39" t="n">
        <v>85000</v>
      </c>
      <c r="O3" s="40" t="n">
        <v>46112</v>
      </c>
      <c r="P3" s="9" t="n"/>
      <c r="Q3" s="9" t="n"/>
      <c r="R3" s="40" t="n">
        <v>46295</v>
      </c>
      <c r="S3" s="12">
        <f>IF(H3="Implemented",IF(P3="",TODAY()-B3,P3-B3),TODAY()-B3)</f>
        <v/>
      </c>
      <c r="T3" s="12">
        <f>IF(AND(H3&lt;&gt;"Implemented",TODAY()&gt;O3),"Overdue","On Track")</f>
        <v/>
      </c>
      <c r="U3" s="11" t="inlineStr">
        <is>
          <t>Funds released for Q2-Q3 campaigns.</t>
        </is>
      </c>
    </row>
    <row r="4" ht="42" customHeight="1">
      <c r="A4" s="2" t="inlineStr">
        <is>
          <t>DEC-2026-003</t>
        </is>
      </c>
      <c r="B4" s="38" t="n">
        <v>46073</v>
      </c>
      <c r="C4" s="4" t="inlineStr">
        <is>
          <t>Warehouse Shipping Provider Selection</t>
        </is>
      </c>
      <c r="D4" s="5" t="inlineStr">
        <is>
          <t>Operations</t>
        </is>
      </c>
      <c r="E4" s="2" t="inlineStr">
        <is>
          <t>Michael Davis (Chicago)</t>
        </is>
      </c>
      <c r="F4" s="4" t="inlineStr">
        <is>
          <t>Logistics Team; Procurement; Warehouse Staff</t>
        </is>
      </c>
      <c r="G4" s="5" t="inlineStr">
        <is>
          <t>Operational</t>
        </is>
      </c>
      <c r="H4" s="5" t="inlineStr">
        <is>
          <t>Implemented</t>
        </is>
      </c>
      <c r="I4" s="5" t="inlineStr">
        <is>
          <t>Medium</t>
        </is>
      </c>
      <c r="J4" s="4" t="inlineStr">
        <is>
          <t>FedEx; UPS; Regional carrier consortium</t>
        </is>
      </c>
      <c r="K4" s="4" t="inlineStr">
        <is>
          <t>UPS</t>
        </is>
      </c>
      <c r="L4" s="4" t="inlineStr">
        <is>
          <t>Lower bulk-shipment rates and a stronger on-time delivery service-level agreement.</t>
        </is>
      </c>
      <c r="M4" s="39" t="n">
        <v>64000</v>
      </c>
      <c r="N4" s="39" t="n">
        <v>12500</v>
      </c>
      <c r="O4" s="38" t="n">
        <v>46143</v>
      </c>
      <c r="P4" s="38" t="n">
        <v>46140</v>
      </c>
      <c r="Q4" s="7" t="n">
        <v>4</v>
      </c>
      <c r="R4" s="38" t="n">
        <v>46235</v>
      </c>
      <c r="S4" s="8">
        <f>IF(H4="Implemented",IF(P4="",TODAY()-B4,P4-B4),TODAY()-B4)</f>
        <v/>
      </c>
      <c r="T4" s="8">
        <f>IF(AND(H4&lt;&gt;"Implemented",TODAY()&gt;O4),"Overdue","On Track")</f>
        <v/>
      </c>
      <c r="U4" s="4" t="inlineStr">
        <is>
          <t>New rates effective for all outbound freight.</t>
        </is>
      </c>
    </row>
    <row r="5" ht="42" customHeight="1">
      <c r="A5" s="9" t="inlineStr">
        <is>
          <t>DEC-2026-004</t>
        </is>
      </c>
      <c r="B5" s="40" t="n">
        <v>46086</v>
      </c>
      <c r="C5" s="11" t="inlineStr">
        <is>
          <t>Office Relocation to Downtown Houston</t>
        </is>
      </c>
      <c r="D5" s="5" t="inlineStr">
        <is>
          <t>Operations</t>
        </is>
      </c>
      <c r="E5" s="9" t="inlineStr">
        <is>
          <t>Ashley Martinez (Houston)</t>
        </is>
      </c>
      <c r="F5" s="11" t="inlineStr">
        <is>
          <t>Facilities; HR; Finance; Department Heads</t>
        </is>
      </c>
      <c r="G5" s="5" t="inlineStr">
        <is>
          <t>Strategic</t>
        </is>
      </c>
      <c r="H5" s="5" t="inlineStr">
        <is>
          <t>Deferred</t>
        </is>
      </c>
      <c r="I5" s="5" t="inlineStr">
        <is>
          <t>Medium</t>
        </is>
      </c>
      <c r="J5" s="11" t="inlineStr">
        <is>
          <t>Relocate in Q3 2026; Renew current lease; Sublease excess space</t>
        </is>
      </c>
      <c r="K5" s="11" t="inlineStr">
        <is>
          <t>Renew current lease</t>
        </is>
      </c>
      <c r="L5" s="11" t="inlineStr">
        <is>
          <t>Renewal avoids business disruption during the ongoing ERP rollout.</t>
        </is>
      </c>
      <c r="M5" s="39" t="n">
        <v>48000</v>
      </c>
      <c r="N5" s="39" t="n">
        <v>95000</v>
      </c>
      <c r="O5" s="40" t="n">
        <v>46295</v>
      </c>
      <c r="P5" s="9" t="n"/>
      <c r="Q5" s="9" t="n"/>
      <c r="R5" s="40" t="n">
        <v>46310</v>
      </c>
      <c r="S5" s="12">
        <f>IF(H5="Implemented",IF(P5="",TODAY()-B5,P5-B5),TODAY()-B5)</f>
        <v/>
      </c>
      <c r="T5" s="12">
        <f>IF(AND(H5&lt;&gt;"Implemented",TODAY()&gt;O5),"Overdue","On Track")</f>
        <v/>
      </c>
      <c r="U5" s="11" t="inlineStr">
        <is>
          <t>Revisit relocation after ERP go-live.</t>
        </is>
      </c>
    </row>
    <row r="6" ht="42" customHeight="1">
      <c r="A6" s="2" t="inlineStr">
        <is>
          <t>DEC-2026-005</t>
        </is>
      </c>
      <c r="B6" s="38" t="n">
        <v>46099</v>
      </c>
      <c r="C6" s="4" t="inlineStr">
        <is>
          <t>Cybersecurity Awareness Program</t>
        </is>
      </c>
      <c r="D6" s="5" t="inlineStr">
        <is>
          <t>IT</t>
        </is>
      </c>
      <c r="E6" s="2" t="inlineStr">
        <is>
          <t>David Wilson (Phoenix)</t>
        </is>
      </c>
      <c r="F6" s="4" t="inlineStr">
        <is>
          <t>IT Security; All Employees; Compliance Officer</t>
        </is>
      </c>
      <c r="G6" s="5" t="inlineStr">
        <is>
          <t>Compliance</t>
        </is>
      </c>
      <c r="H6" s="5" t="inlineStr">
        <is>
          <t>Implemented</t>
        </is>
      </c>
      <c r="I6" s="5" t="inlineStr">
        <is>
          <t>High</t>
        </is>
      </c>
      <c r="J6" s="4" t="inlineStr">
        <is>
          <t>In-house training; External vendor workshops; E-learning platform</t>
        </is>
      </c>
      <c r="K6" s="4" t="inlineStr">
        <is>
          <t>E-learning platform</t>
        </is>
      </c>
      <c r="L6" s="4" t="inlineStr">
        <is>
          <t>Scalable, trackable completion reporting and the lowest cost per employee.</t>
        </is>
      </c>
      <c r="M6" s="39" t="n">
        <v>78000</v>
      </c>
      <c r="N6" s="39" t="n">
        <v>34000</v>
      </c>
      <c r="O6" s="38" t="n">
        <v>46172</v>
      </c>
      <c r="P6" s="38" t="n">
        <v>46164</v>
      </c>
      <c r="Q6" s="7" t="n">
        <v>5</v>
      </c>
      <c r="R6" s="38" t="n">
        <v>46356</v>
      </c>
      <c r="S6" s="8">
        <f>IF(H6="Implemented",IF(P6="",TODAY()-B6,P6-B6),TODAY()-B6)</f>
        <v/>
      </c>
      <c r="T6" s="8">
        <f>IF(AND(H6&lt;&gt;"Implemented",TODAY()&gt;O6),"Overdue","On Track")</f>
        <v/>
      </c>
      <c r="U6" s="4" t="inlineStr">
        <is>
          <t>98% employee completion in the first month.</t>
        </is>
      </c>
    </row>
    <row r="7" ht="42" customHeight="1">
      <c r="A7" s="9" t="inlineStr">
        <is>
          <t>DEC-2026-006</t>
        </is>
      </c>
      <c r="B7" s="40" t="n">
        <v>46114</v>
      </c>
      <c r="C7" s="11" t="inlineStr">
        <is>
          <t>Health Plan Renewal Option</t>
        </is>
      </c>
      <c r="D7" s="5" t="inlineStr">
        <is>
          <t>HR</t>
        </is>
      </c>
      <c r="E7" s="9" t="inlineStr">
        <is>
          <t>Jessica Brown (Philadelphia)</t>
        </is>
      </c>
      <c r="F7" s="11" t="inlineStr">
        <is>
          <t>Benefits Committee; CFO; Insurance Broker</t>
        </is>
      </c>
      <c r="G7" s="5" t="inlineStr">
        <is>
          <t>Financial</t>
        </is>
      </c>
      <c r="H7" s="5" t="inlineStr">
        <is>
          <t>Approved</t>
        </is>
      </c>
      <c r="I7" s="5" t="inlineStr">
        <is>
          <t>High</t>
        </is>
      </c>
      <c r="J7" s="11" t="inlineStr">
        <is>
          <t>Renew current plan; Switch carrier; Add HSA option</t>
        </is>
      </c>
      <c r="K7" s="11" t="inlineStr">
        <is>
          <t>Add HSA option</t>
        </is>
      </c>
      <c r="L7" s="11" t="inlineStr">
        <is>
          <t>Reduces premiums by 8% while expanding employee choice.</t>
        </is>
      </c>
      <c r="M7" s="39" t="n">
        <v>96000</v>
      </c>
      <c r="N7" s="39" t="n">
        <v>22000</v>
      </c>
      <c r="O7" s="40" t="n">
        <v>46188</v>
      </c>
      <c r="P7" s="9" t="n"/>
      <c r="Q7" s="9" t="n"/>
      <c r="R7" s="40" t="n">
        <v>46357</v>
      </c>
      <c r="S7" s="12">
        <f>IF(H7="Implemented",IF(P7="",TODAY()-B7,P7-B7),TODAY()-B7)</f>
        <v/>
      </c>
      <c r="T7" s="12">
        <f>IF(AND(H7&lt;&gt;"Implemented",TODAY()&gt;O7),"Overdue","On Track")</f>
        <v/>
      </c>
      <c r="U7" s="11" t="inlineStr">
        <is>
          <t>Enrollment materials delayed by the broker.</t>
        </is>
      </c>
    </row>
    <row r="8" ht="42" customHeight="1">
      <c r="A8" s="2" t="inlineStr">
        <is>
          <t>DEC-2026-007</t>
        </is>
      </c>
      <c r="B8" s="38" t="n">
        <v>46136</v>
      </c>
      <c r="C8" s="4" t="inlineStr">
        <is>
          <t>Customer Support Software Upgrade</t>
        </is>
      </c>
      <c r="D8" s="5" t="inlineStr">
        <is>
          <t>Product</t>
        </is>
      </c>
      <c r="E8" s="2" t="inlineStr">
        <is>
          <t>Chris Anderson (San Antonio)</t>
        </is>
      </c>
      <c r="F8" s="4" t="inlineStr">
        <is>
          <t>Support Team; IT; Customer Success</t>
        </is>
      </c>
      <c r="G8" s="5" t="inlineStr">
        <is>
          <t>Operational</t>
        </is>
      </c>
      <c r="H8" s="5" t="inlineStr">
        <is>
          <t>Implemented</t>
        </is>
      </c>
      <c r="I8" s="5" t="inlineStr">
        <is>
          <t>Medium</t>
        </is>
      </c>
      <c r="J8" s="4" t="inlineStr">
        <is>
          <t>Upgrade existing tier; Migrate to Zendesk; Build in-house tool</t>
        </is>
      </c>
      <c r="K8" s="4" t="inlineStr">
        <is>
          <t>Migrate to Zendesk</t>
        </is>
      </c>
      <c r="L8" s="4" t="inlineStr">
        <is>
          <t>Better automation and reporting at a similar annual cost.</t>
        </is>
      </c>
      <c r="M8" s="39" t="n">
        <v>54000</v>
      </c>
      <c r="N8" s="39" t="n">
        <v>28000</v>
      </c>
      <c r="O8" s="38" t="n">
        <v>46174</v>
      </c>
      <c r="P8" s="38" t="n">
        <v>46178</v>
      </c>
      <c r="Q8" s="7" t="n">
        <v>4</v>
      </c>
      <c r="R8" s="38" t="n">
        <v>46266</v>
      </c>
      <c r="S8" s="8">
        <f>IF(H8="Implemented",IF(P8="",TODAY()-B8,P8-B8),TODAY()-B8)</f>
        <v/>
      </c>
      <c r="T8" s="8">
        <f>IF(AND(H8&lt;&gt;"Implemented",TODAY()&gt;O8),"Overdue","On Track")</f>
        <v/>
      </c>
      <c r="U8" s="4" t="inlineStr">
        <is>
          <t>Average ticket resolution time down 22%.</t>
        </is>
      </c>
    </row>
    <row r="9" ht="42" customHeight="1">
      <c r="A9" s="9" t="inlineStr">
        <is>
          <t>DEC-2026-008</t>
        </is>
      </c>
      <c r="B9" s="40" t="n">
        <v>46156</v>
      </c>
      <c r="C9" s="11" t="inlineStr">
        <is>
          <t>Proposed AI Chatbot Feature</t>
        </is>
      </c>
      <c r="D9" s="5" t="inlineStr">
        <is>
          <t>Product</t>
        </is>
      </c>
      <c r="E9" s="9" t="inlineStr">
        <is>
          <t>Sarah Thomas (Dallas)</t>
        </is>
      </c>
      <c r="F9" s="11" t="inlineStr">
        <is>
          <t>Product Team; Engineering; Sales Leadership</t>
        </is>
      </c>
      <c r="G9" s="5" t="inlineStr">
        <is>
          <t>Strategic</t>
        </is>
      </c>
      <c r="H9" s="5" t="inlineStr">
        <is>
          <t>Rejected</t>
        </is>
      </c>
      <c r="I9" s="5" t="inlineStr">
        <is>
          <t>Low</t>
        </is>
      </c>
      <c r="J9" s="11" t="inlineStr">
        <is>
          <t>Build chatbot in-house; Partner with vendor; Defer to 2027</t>
        </is>
      </c>
      <c r="K9" s="11" t="inlineStr">
        <is>
          <t>Defer to 2027</t>
        </is>
      </c>
      <c r="L9" s="11" t="inlineStr">
        <is>
          <t>Engineering capacity is fully committed to the core product roadmap.</t>
        </is>
      </c>
      <c r="M9" s="39" t="n">
        <v>40000</v>
      </c>
      <c r="N9" s="39" t="n">
        <v>65000</v>
      </c>
      <c r="O9" s="40" t="n">
        <v>46265</v>
      </c>
      <c r="P9" s="9" t="n"/>
      <c r="Q9" s="9" t="n"/>
      <c r="R9" s="40" t="n">
        <v>46326</v>
      </c>
      <c r="S9" s="12">
        <f>IF(H9="Implemented",IF(P9="",TODAY()-B9,P9-B9),TODAY()-B9)</f>
        <v/>
      </c>
      <c r="T9" s="12">
        <f>IF(AND(H9&lt;&gt;"Implemented",TODAY()&gt;O9),"Overdue","On Track")</f>
        <v/>
      </c>
      <c r="U9" s="11" t="inlineStr">
        <is>
          <t>Re-evaluate during 2027 planning cycle.</t>
        </is>
      </c>
    </row>
    <row r="10" ht="42" customHeight="1">
      <c r="A10" s="2" t="inlineStr">
        <is>
          <t>DEC-2026-009</t>
        </is>
      </c>
      <c r="B10" s="38" t="n">
        <v>46199</v>
      </c>
      <c r="C10" s="4" t="inlineStr">
        <is>
          <t>Hybrid-Work Policy Update</t>
        </is>
      </c>
      <c r="D10" s="5" t="inlineStr">
        <is>
          <t>HR</t>
        </is>
      </c>
      <c r="E10" s="2" t="inlineStr">
        <is>
          <t>Robert Taylor (Austin)</t>
        </is>
      </c>
      <c r="F10" s="4" t="inlineStr">
        <is>
          <t>Executive Team; All Staff; Legal Counsel</t>
        </is>
      </c>
      <c r="G10" s="5" t="inlineStr">
        <is>
          <t>Compliance</t>
        </is>
      </c>
      <c r="H10" s="5" t="inlineStr">
        <is>
          <t>Proposed</t>
        </is>
      </c>
      <c r="I10" s="5" t="inlineStr">
        <is>
          <t>Medium</t>
        </is>
      </c>
      <c r="J10" s="4" t="inlineStr">
        <is>
          <t>Three days in office; Two days in office; Fully remote</t>
        </is>
      </c>
      <c r="K10" s="4" t="inlineStr">
        <is>
          <t>Two days in office</t>
        </is>
      </c>
      <c r="L10" s="4" t="inlineStr">
        <is>
          <t>Balances collaboration needs with employee retention goals.</t>
        </is>
      </c>
      <c r="M10" s="39" t="n">
        <v>33000</v>
      </c>
      <c r="N10" s="39" t="n">
        <v>15000</v>
      </c>
      <c r="O10" s="38" t="n">
        <v>46296</v>
      </c>
      <c r="P10" s="2" t="n"/>
      <c r="Q10" s="2" t="n"/>
      <c r="R10" s="38" t="n">
        <v>46341</v>
      </c>
      <c r="S10" s="8">
        <f>IF(H10="Implemented",IF(P10="",TODAY()-B10,P10-B10),TODAY()-B10)</f>
        <v/>
      </c>
      <c r="T10" s="8">
        <f>IF(AND(H10&lt;&gt;"Implemented",TODAY()&gt;O10),"Overdue","On Track")</f>
        <v/>
      </c>
      <c r="U10" s="4" t="inlineStr">
        <is>
          <t>Pending executive committee sign-off.</t>
        </is>
      </c>
    </row>
  </sheetData>
  <conditionalFormatting sqref="T2:T100">
    <cfRule type="expression" priority="1" dxfId="0" stopIfTrue="1">
      <formula>$T2="Overdue"</formula>
    </cfRule>
  </conditionalFormatting>
  <conditionalFormatting sqref="H2:H100">
    <cfRule type="expression" priority="2" dxfId="1" stopIfTrue="1">
      <formula>$H2="Implemented"</formula>
    </cfRule>
    <cfRule type="expression" priority="3" dxfId="2" stopIfTrue="1">
      <formula>OR($H2="Approved",$H2="Implemented")</formula>
    </cfRule>
  </conditionalFormatting>
  <conditionalFormatting sqref="I2:I100">
    <cfRule type="expression" priority="4" dxfId="3" stopIfTrue="1">
      <formula>$I2="High"</formula>
    </cfRule>
  </conditionalFormatting>
  <dataValidations count="5">
    <dataValidation sqref="D2:D100" showErrorMessage="1" showInputMessage="1" allowBlank="1" type="list">
      <formula1>"Marketing,Finance,Operations,Product,HR,IT"</formula1>
    </dataValidation>
    <dataValidation sqref="G2:G100" showErrorMessage="1" showInputMessage="1" allowBlank="1" type="list">
      <formula1>"Strategic,Operational,Financial,Compliance"</formula1>
    </dataValidation>
    <dataValidation sqref="H2:H100" showErrorMessage="1" showInputMessage="1" allowBlank="1" type="list">
      <formula1>"Proposed,Approved,Implemented,Deferred,Rejected"</formula1>
    </dataValidation>
    <dataValidation sqref="I2:I100" showErrorMessage="1" showInputMessage="1" allowBlank="1" type="list">
      <formula1>"High,Medium,Low"</formula1>
    </dataValidation>
    <dataValidation sqref="Q2:Q100" showErrorMessage="1" showInputMessage="1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8" customWidth="1" min="3" max="3"/>
    <col width="30" customWidth="1" min="4" max="4"/>
    <col width="18" customWidth="1" min="5" max="5"/>
    <col width="18" customWidth="1" min="6" max="6"/>
    <col width="3" customWidth="1" min="7" max="7"/>
    <col width="14" customWidth="1" min="8" max="8"/>
    <col width="12" customWidth="1" min="9" max="9"/>
    <col width="3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0" customHeight="1">
      <c r="A1" s="13" t="inlineStr">
        <is>
          <t>Decision Log Dashboard - Management Summary 2026</t>
        </is>
      </c>
    </row>
    <row r="2"/>
    <row r="3">
      <c r="B3" s="14" t="inlineStr">
        <is>
          <t>Key Performance Indicators</t>
        </is>
      </c>
    </row>
    <row r="4">
      <c r="B4" s="15" t="inlineStr">
        <is>
          <t>Total Decisions</t>
        </is>
      </c>
      <c r="C4" s="15" t="inlineStr">
        <is>
          <t>Approved Decisions</t>
        </is>
      </c>
      <c r="D4" s="15" t="inlineStr">
        <is>
          <t>Implemented Decisions</t>
        </is>
      </c>
      <c r="E4" s="15" t="inlineStr">
        <is>
          <t>Overdue Decisions</t>
        </is>
      </c>
    </row>
    <row r="5" ht="26" customHeight="1">
      <c r="B5" s="16">
        <f>COUNTA('Decision Log'!A2:A1000)</f>
        <v/>
      </c>
      <c r="C5" s="16">
        <f>COUNTIF('Decision Log'!H2:H1000,"Approved")</f>
        <v/>
      </c>
      <c r="D5" s="16">
        <f>COUNTIF('Decision Log'!H2:H1000,"Implemented")</f>
        <v/>
      </c>
      <c r="E5" s="16">
        <f>COUNTIF('Decision Log'!T2:T1000,"Overdue")</f>
        <v/>
      </c>
    </row>
    <row r="6"/>
    <row r="7">
      <c r="B7" s="15" t="inlineStr">
        <is>
          <t>Average Outcome Rating</t>
        </is>
      </c>
      <c r="C7" s="15" t="inlineStr">
        <is>
          <t>Total Expected Impact</t>
        </is>
      </c>
      <c r="D7" s="15" t="inlineStr">
        <is>
          <t>Implementation Cost</t>
        </is>
      </c>
      <c r="E7" s="15" t="inlineStr">
        <is>
          <t>Implementation Rate</t>
        </is>
      </c>
    </row>
    <row r="8" ht="26" customHeight="1">
      <c r="B8" s="41">
        <f>IFERROR(AVERAGE('Decision Log'!Q2:Q1000),0)</f>
        <v/>
      </c>
      <c r="C8" s="42">
        <f>SUM('Decision Log'!M2:M1000)</f>
        <v/>
      </c>
      <c r="D8" s="42">
        <f>SUM('Decision Log'!N2:N1000)</f>
        <v/>
      </c>
      <c r="E8" s="43">
        <f>IFERROR(COUNTIF('Decision Log'!H2:H1000,"Implemented")/COUNTA('Decision Log'!A2:A1000),0)</f>
        <v/>
      </c>
    </row>
    <row r="9"/>
    <row r="10">
      <c r="B10" s="14" t="inlineStr">
        <is>
          <t>Decision Status Summary</t>
        </is>
      </c>
      <c r="E10" s="14" t="inlineStr">
        <is>
          <t>Expected Impact by Business Area</t>
        </is>
      </c>
      <c r="H10" s="14" t="inlineStr">
        <is>
          <t>Decisions by Priority</t>
        </is>
      </c>
    </row>
    <row r="11">
      <c r="B11" s="20" t="inlineStr">
        <is>
          <t>Status</t>
        </is>
      </c>
      <c r="C11" s="20" t="inlineStr">
        <is>
          <t>Count</t>
        </is>
      </c>
      <c r="E11" s="20" t="inlineStr">
        <is>
          <t>Business Area</t>
        </is>
      </c>
      <c r="F11" s="20" t="inlineStr">
        <is>
          <t>Expected Impact</t>
        </is>
      </c>
      <c r="H11" s="20" t="inlineStr">
        <is>
          <t>Priority</t>
        </is>
      </c>
      <c r="I11" s="20" t="inlineStr">
        <is>
          <t>Count</t>
        </is>
      </c>
    </row>
    <row r="12">
      <c r="B12" s="21" t="inlineStr">
        <is>
          <t>Proposed</t>
        </is>
      </c>
      <c r="C12" s="22">
        <f>COUNTIF('Decision Log'!H2:H1000,"Proposed")</f>
        <v/>
      </c>
      <c r="E12" s="23" t="inlineStr">
        <is>
          <t>Marketing</t>
        </is>
      </c>
      <c r="F12" s="44">
        <f>SUMIF('Decision Log'!D2:D1000,E12,'Decision Log'!M2:M1000)</f>
        <v/>
      </c>
      <c r="H12" s="21" t="inlineStr">
        <is>
          <t>High</t>
        </is>
      </c>
      <c r="I12" s="22">
        <f>COUNTIF('Decision Log'!I2:I1000,"High")</f>
        <v/>
      </c>
    </row>
    <row r="13">
      <c r="B13" s="9" t="inlineStr">
        <is>
          <t>Approved</t>
        </is>
      </c>
      <c r="C13" s="25">
        <f>COUNTIF('Decision Log'!H2:H1000,"Approved")</f>
        <v/>
      </c>
      <c r="E13" s="26" t="inlineStr">
        <is>
          <t>Finance</t>
        </is>
      </c>
      <c r="F13" s="45">
        <f>SUMIF('Decision Log'!D2:D1000,E13,'Decision Log'!M2:M1000)</f>
        <v/>
      </c>
      <c r="H13" s="9" t="inlineStr">
        <is>
          <t>Medium</t>
        </is>
      </c>
      <c r="I13" s="25">
        <f>COUNTIF('Decision Log'!I2:I1000,"Medium")</f>
        <v/>
      </c>
    </row>
    <row r="14">
      <c r="B14" s="21" t="inlineStr">
        <is>
          <t>Implemented</t>
        </is>
      </c>
      <c r="C14" s="22">
        <f>COUNTIF('Decision Log'!H2:H1000,"Implemented")</f>
        <v/>
      </c>
      <c r="E14" s="23" t="inlineStr">
        <is>
          <t>Operations</t>
        </is>
      </c>
      <c r="F14" s="44">
        <f>SUMIF('Decision Log'!D2:D1000,E14,'Decision Log'!M2:M1000)</f>
        <v/>
      </c>
      <c r="H14" s="21" t="inlineStr">
        <is>
          <t>Low</t>
        </is>
      </c>
      <c r="I14" s="22">
        <f>COUNTIF('Decision Log'!I2:I1000,"Low")</f>
        <v/>
      </c>
    </row>
    <row r="15">
      <c r="B15" s="9" t="inlineStr">
        <is>
          <t>Deferred</t>
        </is>
      </c>
      <c r="C15" s="25">
        <f>COUNTIF('Decision Log'!H2:H1000,"Deferred")</f>
        <v/>
      </c>
      <c r="E15" s="26" t="inlineStr">
        <is>
          <t>Product</t>
        </is>
      </c>
      <c r="F15" s="45">
        <f>SUMIF('Decision Log'!D2:D1000,E15,'Decision Log'!M2:M1000)</f>
        <v/>
      </c>
    </row>
    <row r="16">
      <c r="B16" s="21" t="inlineStr">
        <is>
          <t>Rejected</t>
        </is>
      </c>
      <c r="C16" s="22">
        <f>COUNTIF('Decision Log'!H2:H1000,"Rejected")</f>
        <v/>
      </c>
      <c r="E16" s="23" t="inlineStr">
        <is>
          <t>HR</t>
        </is>
      </c>
      <c r="F16" s="44">
        <f>SUMIF('Decision Log'!D2:D1000,E16,'Decision Log'!M2:M1000)</f>
        <v/>
      </c>
    </row>
    <row r="17">
      <c r="E17" s="26" t="inlineStr">
        <is>
          <t>IT</t>
        </is>
      </c>
      <c r="F17" s="45">
        <f>SUMIF('Decision Log'!D2:D1000,E17,'Decision Log'!M2:M1000)</f>
        <v/>
      </c>
    </row>
    <row r="18">
      <c r="B18" s="14" t="inlineStr">
        <is>
          <t>Selected Decision Lookup</t>
        </is>
      </c>
    </row>
    <row r="19">
      <c r="B19" s="28" t="inlineStr">
        <is>
          <t>Enter Decision ID:</t>
        </is>
      </c>
      <c r="C19" s="29" t="inlineStr">
        <is>
          <t>DEC-2026-003</t>
        </is>
      </c>
      <c r="D19" s="30">
        <f>IFERROR(VLOOKUP(C19,'Decision Log'!A:U,3,FALSE),"Decision ID not found")</f>
        <v/>
      </c>
    </row>
  </sheetData>
  <mergeCells count="6">
    <mergeCell ref="A1:N1"/>
    <mergeCell ref="B3:E3"/>
    <mergeCell ref="B10:C10"/>
    <mergeCell ref="E10:F10"/>
    <mergeCell ref="H10:I10"/>
    <mergeCell ref="B18:D1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0" customHeight="1">
      <c r="A1" s="13" t="inlineStr">
        <is>
          <t>Decision Log Template - Instructions</t>
        </is>
      </c>
    </row>
    <row r="2"/>
    <row r="3">
      <c r="A3" s="31" t="inlineStr">
        <is>
          <t>How to Use This Workbook</t>
        </is>
      </c>
    </row>
    <row r="4" ht="34" customHeight="1">
      <c r="A4" s="32" t="inlineStr">
        <is>
          <t>1</t>
        </is>
      </c>
      <c r="B4" s="11" t="inlineStr">
        <is>
          <t>Enter one decision per row on the Decision Log sheet. Assign a sequential Decision ID such as DEC-2026-010.</t>
        </is>
      </c>
      <c r="C4" s="46" t="n"/>
      <c r="D4" s="46" t="n"/>
      <c r="E4" s="46" t="n"/>
      <c r="F4" s="47" t="n"/>
    </row>
    <row r="5" ht="34" customHeight="1">
      <c r="A5" s="32" t="inlineStr">
        <is>
          <t>2</t>
        </is>
      </c>
      <c r="B5" s="33" t="inlineStr">
        <is>
          <t>Use the dropdown lists for Business Area, Decision Type, Decision Status, Priority, and Outcome Rating to keep categories standardized. Dropdown cells are shaded pale yellow.</t>
        </is>
      </c>
      <c r="C5" s="46" t="n"/>
      <c r="D5" s="46" t="n"/>
      <c r="E5" s="46" t="n"/>
      <c r="F5" s="47" t="n"/>
    </row>
    <row r="6" ht="34" customHeight="1">
      <c r="A6" s="32" t="inlineStr">
        <is>
          <t>3</t>
        </is>
      </c>
      <c r="B6" s="11" t="inlineStr">
        <is>
          <t>Complete the Options Considered, Selected Option, Rationale, Expected Impact ($), Implementation Cost ($), and Target Date columns for every decision.</t>
        </is>
      </c>
      <c r="C6" s="46" t="n"/>
      <c r="D6" s="46" t="n"/>
      <c r="E6" s="46" t="n"/>
      <c r="F6" s="47" t="n"/>
    </row>
    <row r="7" ht="34" customHeight="1">
      <c r="A7" s="32" t="inlineStr">
        <is>
          <t>4</t>
        </is>
      </c>
      <c r="B7" s="33" t="inlineStr">
        <is>
          <t>Review overdue decisions weekly. The Days Open and Overdue Flag columns calculate automatically; overdue items are highlighted in red.</t>
        </is>
      </c>
      <c r="C7" s="46" t="n"/>
      <c r="D7" s="46" t="n"/>
      <c r="E7" s="46" t="n"/>
      <c r="F7" s="47" t="n"/>
    </row>
    <row r="8" ht="34" customHeight="1">
      <c r="A8" s="32" t="inlineStr">
        <is>
          <t>5</t>
        </is>
      </c>
      <c r="B8" s="11" t="inlineStr">
        <is>
          <t>Update the Decision Status and Actual Completion Date when work is finished, then enter an Outcome Rating from 1 to 5.</t>
        </is>
      </c>
      <c r="C8" s="46" t="n"/>
      <c r="D8" s="46" t="n"/>
      <c r="E8" s="46" t="n"/>
      <c r="F8" s="47" t="n"/>
    </row>
    <row r="9" ht="34" customHeight="1">
      <c r="A9" s="32" t="inlineStr">
        <is>
          <t>6</t>
        </is>
      </c>
      <c r="B9" s="33" t="inlineStr">
        <is>
          <t>Use the Dashboard sheet for management reporting and decision follow-up. Enter a Decision ID in the Selected Decision Lookup area to retrieve its title instantly.</t>
        </is>
      </c>
      <c r="C9" s="46" t="n"/>
      <c r="D9" s="46" t="n"/>
      <c r="E9" s="46" t="n"/>
      <c r="F9" s="47" t="n"/>
    </row>
    <row r="10"/>
    <row r="11">
      <c r="A11" s="31" t="inlineStr">
        <is>
          <t>Column Guide</t>
        </is>
      </c>
    </row>
    <row r="12">
      <c r="A12" s="20" t="inlineStr">
        <is>
          <t>Column</t>
        </is>
      </c>
      <c r="B12" s="34" t="inlineStr">
        <is>
          <t>Description</t>
        </is>
      </c>
      <c r="C12" s="46" t="n"/>
      <c r="D12" s="46" t="n"/>
      <c r="E12" s="46" t="n"/>
      <c r="F12" s="47" t="n"/>
    </row>
    <row r="13" ht="24" customHeight="1">
      <c r="A13" s="35" t="inlineStr">
        <is>
          <t>Decision ID</t>
        </is>
      </c>
      <c r="B13" s="33" t="inlineStr">
        <is>
          <t>Unique sequential identifier, e.g. DEC-2026-001.</t>
        </is>
      </c>
      <c r="C13" s="46" t="n"/>
      <c r="D13" s="46" t="n"/>
      <c r="E13" s="46" t="n"/>
      <c r="F13" s="47" t="n"/>
    </row>
    <row r="14" ht="24" customHeight="1">
      <c r="A14" s="36" t="inlineStr">
        <is>
          <t>Days Open</t>
        </is>
      </c>
      <c r="B14" s="11" t="inlineStr">
        <is>
          <t>Automatic: days since the decision date, or days to completion once Implemented.</t>
        </is>
      </c>
      <c r="C14" s="46" t="n"/>
      <c r="D14" s="46" t="n"/>
      <c r="E14" s="46" t="n"/>
      <c r="F14" s="47" t="n"/>
    </row>
    <row r="15" ht="24" customHeight="1">
      <c r="A15" s="35" t="inlineStr">
        <is>
          <t>Overdue Flag</t>
        </is>
      </c>
      <c r="B15" s="33" t="inlineStr">
        <is>
          <t>Automatic: shows Overdue when the target date has passed and the decision is not Implemented.</t>
        </is>
      </c>
      <c r="C15" s="46" t="n"/>
      <c r="D15" s="46" t="n"/>
      <c r="E15" s="46" t="n"/>
      <c r="F15" s="47" t="n"/>
    </row>
    <row r="16" ht="24" customHeight="1">
      <c r="A16" s="36" t="inlineStr">
        <is>
          <t>Outcome Rating</t>
        </is>
      </c>
      <c r="B16" s="11" t="inlineStr">
        <is>
          <t>Rate implemented decisions from 1 (poor) to 5 (excellent).</t>
        </is>
      </c>
      <c r="C16" s="46" t="n"/>
      <c r="D16" s="46" t="n"/>
      <c r="E16" s="46" t="n"/>
      <c r="F16" s="47" t="n"/>
    </row>
    <row r="17" ht="24" customHeight="1">
      <c r="A17" s="35" t="inlineStr">
        <is>
          <t>Review Date</t>
        </is>
      </c>
      <c r="B17" s="33" t="inlineStr">
        <is>
          <t>Next scheduled date to revisit the decision outcome.</t>
        </is>
      </c>
      <c r="C17" s="46" t="n"/>
      <c r="D17" s="46" t="n"/>
      <c r="E17" s="46" t="n"/>
      <c r="F17" s="47" t="n"/>
    </row>
    <row r="18"/>
    <row r="19" ht="28" customHeight="1">
      <c r="A19" s="37" t="inlineStr">
        <is>
          <t>Note: All dollar amounts are in USD. All dates use the US MM/DD/YYYY format. Sample data dates are set in 2026.</t>
        </is>
      </c>
      <c r="B19" s="46" t="n"/>
      <c r="C19" s="46" t="n"/>
      <c r="D19" s="46" t="n"/>
      <c r="E19" s="46" t="n"/>
      <c r="F19" s="47" t="n"/>
    </row>
  </sheetData>
  <mergeCells count="14">
    <mergeCell ref="A1:F1"/>
    <mergeCell ref="B4:F4"/>
    <mergeCell ref="B5:F5"/>
    <mergeCell ref="B6:F6"/>
    <mergeCell ref="B7:F7"/>
    <mergeCell ref="B8:F8"/>
    <mergeCell ref="B9:F9"/>
    <mergeCell ref="B12:F12"/>
    <mergeCell ref="B13:F13"/>
    <mergeCell ref="B14:F14"/>
    <mergeCell ref="B15:F15"/>
    <mergeCell ref="B16:F16"/>
    <mergeCell ref="B17:F17"/>
    <mergeCell ref="A19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2026-07-29T03:48:27Z</dcterms:created>
  <dcterms:modified xmlns:dcterms="http://purl.org/dc/terms/" xmlns:xsi="http://www.w3.org/2001/XMLSchema-instance" xsi:type="dcterms:W3CDTF">2026-07-29T03:48:27Z</dcterms:modified>
</cp:coreProperties>
</file>