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Detail" sheetId="1" state="visible" r:id="rId1"/>
    <sheet xmlns:r="http://schemas.openxmlformats.org/officeDocument/2006/relationships" name="Budget Summary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'Budget Detail'!$A$3:$L$103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&quot;$&quot;#,##0.00"/>
    <numFmt numFmtId="166" formatCode="0.0%"/>
    <numFmt numFmtId="167" formatCode="mmm 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0E3A5B"/>
      <sz val="10"/>
    </font>
    <font>
      <name val="Aptos"/>
      <b val="1"/>
      <color rgb="00FFFFFF"/>
      <sz val="11"/>
    </font>
    <font>
      <name val="Aptos"/>
      <color rgb="000E3A5B"/>
      <sz val="10"/>
    </font>
    <font>
      <name val="Aptos"/>
      <b val="1"/>
      <color rgb="000E3A5B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EAF1F6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4A62A"/>
      </patternFill>
    </fill>
    <fill>
      <patternFill patternType="solid">
        <fgColor rgb="001A5680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6" fillId="7" borderId="1" pivotButton="0" quotePrefix="0" xfId="0"/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167" fontId="4" fillId="3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DC2626"/>
        <sz val="10"/>
      </font>
    </dxf>
    <dxf>
      <font>
        <name val="Aptos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Budgeted vs. Actual Spending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 Summary'!B14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'Budget Summary'!$A$15:$A$23</f>
            </numRef>
          </cat>
          <val>
            <numRef>
              <f>'Budget Summary'!$B$15:$B$23</f>
            </numRef>
          </val>
        </ser>
        <ser>
          <idx val="1"/>
          <order val="1"/>
          <tx>
            <strRef>
              <f>'Budget Summary'!C14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'Budget Summary'!$A$15:$A$23</f>
            </numRef>
          </cat>
          <val>
            <numRef>
              <f>'Budget Summary'!$C$15:$C$23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2026 Monthly Cash Flow Trend</a:t>
            </a:r>
          </a:p>
        </rich>
      </tx>
    </title>
    <plotArea>
      <lineChart>
        <grouping val="standard"/>
        <ser>
          <idx val="0"/>
          <order val="0"/>
          <tx>
            <strRef>
              <f>'Budget Summary'!B27</f>
            </strRef>
          </tx>
          <spPr>
            <a:ln xmlns:a="http://schemas.openxmlformats.org/drawingml/2006/main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'Budget Summary'!$A$28:$A$39</f>
            </numRef>
          </cat>
          <val>
            <numRef>
              <f>'Budget Summary'!$B$28:$B$39</f>
            </numRef>
          </val>
        </ser>
        <ser>
          <idx val="1"/>
          <order val="1"/>
          <tx>
            <strRef>
              <f>'Budget Summary'!C27</f>
            </strRef>
          </tx>
          <spPr>
            <a:ln xmlns:a="http://schemas.openxmlformats.org/drawingml/2006/main">
              <a:solidFill>
                <a:srgbClr val="DC262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'Budget Summary'!$A$28:$A$39</f>
            </numRef>
          </cat>
          <val>
            <numRef>
              <f>'Budget Summary'!$C$28:$C$39</f>
            </numRef>
          </val>
        </ser>
        <ser>
          <idx val="2"/>
          <order val="2"/>
          <tx>
            <strRef>
              <f>'Budget Summary'!D27</f>
            </strRef>
          </tx>
          <spPr>
            <a:ln xmlns:a="http://schemas.openxmlformats.org/drawingml/2006/main">
              <a:solidFill>
                <a:srgbClr val="F4A62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'Budget Summary'!$A$28:$A$39</f>
            </numRef>
          </cat>
          <val>
            <numRef>
              <f>'Budget Summary'!$D$28:$D$39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numFmt formatCode="&quot;$&quot;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12</col>
      <colOff>0</colOff>
      <row>1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20</row>
      <rowOff>0</rowOff>
    </from>
    <ext cx="5760000" cy="30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8" customWidth="1" min="4" max="4"/>
    <col width="26" customWidth="1" min="5" max="5"/>
    <col width="22" customWidth="1" min="6" max="6"/>
    <col width="19" customWidth="1" min="7" max="7"/>
    <col width="17" customWidth="1" min="8" max="8"/>
    <col width="17" customWidth="1" min="9" max="9"/>
    <col width="15" customWidth="1" min="10" max="10"/>
    <col width="16" customWidth="1" min="11" max="11"/>
    <col width="30" customWidth="1" min="12" max="12"/>
  </cols>
  <sheetData>
    <row r="1" ht="26" customHeight="1">
      <c r="A1" s="1" t="inlineStr">
        <is>
          <t>Household Financial Budget Detail</t>
        </is>
      </c>
    </row>
    <row r="2">
      <c r="A2" s="2" t="inlineStr">
        <is>
          <t>Enter transactions in yellow cells. Amounts should be entered as positive dollar amounts.</t>
        </is>
      </c>
    </row>
    <row r="3" ht="24" customHeight="1">
      <c r="A3" s="3" t="inlineStr">
        <is>
          <t>Date</t>
        </is>
      </c>
      <c r="B3" s="3" t="inlineStr">
        <is>
          <t>Month</t>
        </is>
      </c>
      <c r="C3" s="3" t="inlineStr">
        <is>
          <t>Type</t>
        </is>
      </c>
      <c r="D3" s="3" t="inlineStr">
        <is>
          <t>Category</t>
        </is>
      </c>
      <c r="E3" s="3" t="inlineStr">
        <is>
          <t>Description</t>
        </is>
      </c>
      <c r="F3" s="3" t="inlineStr">
        <is>
          <t>Payee / Source</t>
        </is>
      </c>
      <c r="G3" s="3" t="inlineStr">
        <is>
          <t>Payment Method</t>
        </is>
      </c>
      <c r="H3" s="3" t="inlineStr">
        <is>
          <t>Budgeted Amount</t>
        </is>
      </c>
      <c r="I3" s="3" t="inlineStr">
        <is>
          <t>Actual Amount</t>
        </is>
      </c>
      <c r="J3" s="3" t="inlineStr">
        <is>
          <t>Variance</t>
        </is>
      </c>
      <c r="K3" s="3" t="inlineStr">
        <is>
          <t>Status</t>
        </is>
      </c>
      <c r="L3" s="3" t="inlineStr">
        <is>
          <t>Notes</t>
        </is>
      </c>
    </row>
    <row r="4">
      <c r="A4" s="4" t="n">
        <v>46027</v>
      </c>
      <c r="B4" s="5">
        <f>IF(A4="","",TEXT(A4,"mmm yyyy"))</f>
        <v/>
      </c>
      <c r="C4" s="6" t="inlineStr">
        <is>
          <t>Income</t>
        </is>
      </c>
      <c r="D4" s="7" t="inlineStr">
        <is>
          <t>Salary</t>
        </is>
      </c>
      <c r="E4" s="7" t="inlineStr">
        <is>
          <t>January paycheck</t>
        </is>
      </c>
      <c r="F4" s="7" t="inlineStr">
        <is>
          <t>James Carter</t>
        </is>
      </c>
      <c r="G4" s="6" t="inlineStr">
        <is>
          <t>Direct Deposit</t>
        </is>
      </c>
      <c r="H4" s="8" t="n">
        <v>4800</v>
      </c>
      <c r="I4" s="8" t="n">
        <v>4800</v>
      </c>
      <c r="J4" s="9">
        <f>IF(OR(H4="",I4=""),"",H4-I4)</f>
        <v/>
      </c>
      <c r="K4" s="5">
        <f>IF(J4="","",IF(J4&gt;=0,"Under Budget","Over Budget"))</f>
        <v/>
      </c>
      <c r="L4" s="10" t="inlineStr">
        <is>
          <t>New York home office payroll</t>
        </is>
      </c>
    </row>
    <row r="5">
      <c r="A5" s="4" t="n">
        <v>46028</v>
      </c>
      <c r="B5" s="11">
        <f>IF(A5="","",TEXT(A5,"mmm yyyy"))</f>
        <v/>
      </c>
      <c r="C5" s="6" t="inlineStr">
        <is>
          <t>Expense</t>
        </is>
      </c>
      <c r="D5" s="7" t="inlineStr">
        <is>
          <t>Housing</t>
        </is>
      </c>
      <c r="E5" s="7" t="inlineStr">
        <is>
          <t>Monthly rent</t>
        </is>
      </c>
      <c r="F5" s="7" t="inlineStr">
        <is>
          <t>Landlord</t>
        </is>
      </c>
      <c r="G5" s="6" t="inlineStr">
        <is>
          <t>ACH Transfer</t>
        </is>
      </c>
      <c r="H5" s="8" t="n">
        <v>1850</v>
      </c>
      <c r="I5" s="8" t="n">
        <v>1850</v>
      </c>
      <c r="J5" s="12">
        <f>IF(OR(H5="",I5=""),"",H5-I5)</f>
        <v/>
      </c>
      <c r="K5" s="11">
        <f>IF(J5="","",IF(J5&gt;=0,"Under Budget","Over Budget"))</f>
        <v/>
      </c>
      <c r="L5" s="10" t="inlineStr">
        <is>
          <t>New York apartment</t>
        </is>
      </c>
    </row>
    <row r="6">
      <c r="A6" s="4" t="n">
        <v>46030</v>
      </c>
      <c r="B6" s="5">
        <f>IF(A6="","",TEXT(A6,"mmm yyyy"))</f>
        <v/>
      </c>
      <c r="C6" s="6" t="inlineStr">
        <is>
          <t>Expense</t>
        </is>
      </c>
      <c r="D6" s="7" t="inlineStr">
        <is>
          <t>Utilities</t>
        </is>
      </c>
      <c r="E6" s="7" t="inlineStr">
        <is>
          <t>Electric bill</t>
        </is>
      </c>
      <c r="F6" s="7" t="inlineStr">
        <is>
          <t>Utility provider</t>
        </is>
      </c>
      <c r="G6" s="6" t="inlineStr">
        <is>
          <t>Auto Pay</t>
        </is>
      </c>
      <c r="H6" s="8" t="n">
        <v>150</v>
      </c>
      <c r="I6" s="8" t="n">
        <v>145</v>
      </c>
      <c r="J6" s="9">
        <f>IF(OR(H6="",I6=""),"",H6-I6)</f>
        <v/>
      </c>
      <c r="K6" s="5">
        <f>IF(J6="","",IF(J6&gt;=0,"Under Budget","Over Budget"))</f>
        <v/>
      </c>
      <c r="L6" s="10" t="inlineStr">
        <is>
          <t>Seattle utility account</t>
        </is>
      </c>
    </row>
    <row r="7">
      <c r="A7" s="4" t="n">
        <v>46032</v>
      </c>
      <c r="B7" s="11">
        <f>IF(A7="","",TEXT(A7,"mmm yyyy"))</f>
        <v/>
      </c>
      <c r="C7" s="6" t="inlineStr">
        <is>
          <t>Expense</t>
        </is>
      </c>
      <c r="D7" s="7" t="inlineStr">
        <is>
          <t>Groceries</t>
        </is>
      </c>
      <c r="E7" s="7" t="inlineStr">
        <is>
          <t>Weekly groceries</t>
        </is>
      </c>
      <c r="F7" s="7" t="inlineStr">
        <is>
          <t>Grocery store</t>
        </is>
      </c>
      <c r="G7" s="6" t="inlineStr">
        <is>
          <t>Credit Card</t>
        </is>
      </c>
      <c r="H7" s="8" t="n">
        <v>200</v>
      </c>
      <c r="I7" s="8" t="n">
        <v>185</v>
      </c>
      <c r="J7" s="12">
        <f>IF(OR(H7="",I7=""),"",H7-I7)</f>
        <v/>
      </c>
      <c r="K7" s="11">
        <f>IF(J7="","",IF(J7&gt;=0,"Under Budget","Over Budget"))</f>
        <v/>
      </c>
      <c r="L7" s="10" t="inlineStr">
        <is>
          <t>Chicago weekend groceries</t>
        </is>
      </c>
    </row>
    <row r="8">
      <c r="A8" s="4" t="n">
        <v>46034</v>
      </c>
      <c r="B8" s="5">
        <f>IF(A8="","",TEXT(A8,"mmm yyyy"))</f>
        <v/>
      </c>
      <c r="C8" s="6" t="inlineStr">
        <is>
          <t>Expense</t>
        </is>
      </c>
      <c r="D8" s="7" t="inlineStr">
        <is>
          <t>Transportation</t>
        </is>
      </c>
      <c r="E8" s="7" t="inlineStr">
        <is>
          <t>Gas and parking</t>
        </is>
      </c>
      <c r="F8" s="7" t="inlineStr">
        <is>
          <t>Gas station</t>
        </is>
      </c>
      <c r="G8" s="6" t="inlineStr">
        <is>
          <t>Debit Card</t>
        </is>
      </c>
      <c r="H8" s="8" t="n">
        <v>100</v>
      </c>
      <c r="I8" s="8" t="n">
        <v>95</v>
      </c>
      <c r="J8" s="9">
        <f>IF(OR(H8="",I8=""),"",H8-I8)</f>
        <v/>
      </c>
      <c r="K8" s="5">
        <f>IF(J8="","",IF(J8&gt;=0,"Under Budget","Over Budget"))</f>
        <v/>
      </c>
      <c r="L8" s="10" t="inlineStr">
        <is>
          <t>Houston client visit</t>
        </is>
      </c>
    </row>
    <row r="9">
      <c r="A9" s="4" t="n">
        <v>46037</v>
      </c>
      <c r="B9" s="11">
        <f>IF(A9="","",TEXT(A9,"mmm yyyy"))</f>
        <v/>
      </c>
      <c r="C9" s="6" t="inlineStr">
        <is>
          <t>Income</t>
        </is>
      </c>
      <c r="D9" s="7" t="inlineStr">
        <is>
          <t>Freelance</t>
        </is>
      </c>
      <c r="E9" s="7" t="inlineStr">
        <is>
          <t>Design project</t>
        </is>
      </c>
      <c r="F9" s="7" t="inlineStr">
        <is>
          <t>Emily Morgan</t>
        </is>
      </c>
      <c r="G9" s="6" t="inlineStr">
        <is>
          <t>Electronic Transfer</t>
        </is>
      </c>
      <c r="H9" s="8" t="n">
        <v>800</v>
      </c>
      <c r="I9" s="8" t="n">
        <v>750</v>
      </c>
      <c r="J9" s="12">
        <f>IF(OR(H9="",I9=""),"",H9-I9)</f>
        <v/>
      </c>
      <c r="K9" s="11">
        <f>IF(J9="","",IF(J9&gt;=0,"Under Budget","Over Budget"))</f>
        <v/>
      </c>
      <c r="L9" s="10" t="inlineStr">
        <is>
          <t>Los Angeles client project</t>
        </is>
      </c>
    </row>
    <row r="10">
      <c r="A10" s="4" t="n">
        <v>46039</v>
      </c>
      <c r="B10" s="5">
        <f>IF(A10="","",TEXT(A10,"mmm yyyy"))</f>
        <v/>
      </c>
      <c r="C10" s="6" t="inlineStr">
        <is>
          <t>Expense</t>
        </is>
      </c>
      <c r="D10" s="7" t="inlineStr">
        <is>
          <t>Dining Out</t>
        </is>
      </c>
      <c r="E10" s="7" t="inlineStr">
        <is>
          <t>Restaurant dinner</t>
        </is>
      </c>
      <c r="F10" s="7" t="inlineStr">
        <is>
          <t>Restaurant</t>
        </is>
      </c>
      <c r="G10" s="6" t="inlineStr">
        <is>
          <t>Credit Card</t>
        </is>
      </c>
      <c r="H10" s="8" t="n">
        <v>75</v>
      </c>
      <c r="I10" s="8" t="n">
        <v>82.5</v>
      </c>
      <c r="J10" s="9">
        <f>IF(OR(H10="",I10=""),"",H10-I10)</f>
        <v/>
      </c>
      <c r="K10" s="5">
        <f>IF(J10="","",IF(J10&gt;=0,"Under Budget","Over Budget"))</f>
        <v/>
      </c>
      <c r="L10" s="10" t="inlineStr">
        <is>
          <t>Phoenix family dinner</t>
        </is>
      </c>
    </row>
    <row r="11">
      <c r="A11" s="4" t="n">
        <v>46042</v>
      </c>
      <c r="B11" s="11">
        <f>IF(A11="","",TEXT(A11,"mmm yyyy"))</f>
        <v/>
      </c>
      <c r="C11" s="6" t="inlineStr">
        <is>
          <t>Expense</t>
        </is>
      </c>
      <c r="D11" s="7" t="inlineStr">
        <is>
          <t>Insurance</t>
        </is>
      </c>
      <c r="E11" s="7" t="inlineStr">
        <is>
          <t>Auto insurance</t>
        </is>
      </c>
      <c r="F11" s="7" t="inlineStr">
        <is>
          <t>Insurance company</t>
        </is>
      </c>
      <c r="G11" s="6" t="inlineStr">
        <is>
          <t>Auto Pay</t>
        </is>
      </c>
      <c r="H11" s="8" t="n">
        <v>160</v>
      </c>
      <c r="I11" s="8" t="n">
        <v>168</v>
      </c>
      <c r="J11" s="12">
        <f>IF(OR(H11="",I11=""),"",H11-I11)</f>
        <v/>
      </c>
      <c r="K11" s="11">
        <f>IF(J11="","",IF(J11&gt;=0,"Under Budget","Over Budget"))</f>
        <v/>
      </c>
      <c r="L11" s="10" t="inlineStr">
        <is>
          <t>National policy renewal</t>
        </is>
      </c>
    </row>
    <row r="12">
      <c r="A12" s="4" t="n">
        <v>46046</v>
      </c>
      <c r="B12" s="5">
        <f>IF(A12="","",TEXT(A12,"mmm yyyy"))</f>
        <v/>
      </c>
      <c r="C12" s="6" t="inlineStr">
        <is>
          <t>Expense</t>
        </is>
      </c>
      <c r="D12" s="7" t="inlineStr">
        <is>
          <t>Entertainment</t>
        </is>
      </c>
      <c r="E12" s="7" t="inlineStr">
        <is>
          <t>Concert tickets</t>
        </is>
      </c>
      <c r="F12" s="7" t="inlineStr">
        <is>
          <t>Ticket vendor</t>
        </is>
      </c>
      <c r="G12" s="6" t="inlineStr">
        <is>
          <t>Credit Card</t>
        </is>
      </c>
      <c r="H12" s="8" t="n">
        <v>125</v>
      </c>
      <c r="I12" s="8" t="n">
        <v>120</v>
      </c>
      <c r="J12" s="9">
        <f>IF(OR(H12="",I12=""),"",H12-I12)</f>
        <v/>
      </c>
      <c r="K12" s="5">
        <f>IF(J12="","",IF(J12&gt;=0,"Under Budget","Over Budget"))</f>
        <v/>
      </c>
      <c r="L12" s="10" t="inlineStr">
        <is>
          <t>Seattle concert weekend</t>
        </is>
      </c>
    </row>
    <row r="13">
      <c r="A13" s="4" t="n">
        <v>46050</v>
      </c>
      <c r="B13" s="11">
        <f>IF(A13="","",TEXT(A13,"mmm yyyy"))</f>
        <v/>
      </c>
      <c r="C13" s="6" t="inlineStr">
        <is>
          <t>Expense</t>
        </is>
      </c>
      <c r="D13" s="7" t="inlineStr">
        <is>
          <t>Savings</t>
        </is>
      </c>
      <c r="E13" s="7" t="inlineStr">
        <is>
          <t>401(k) contribution</t>
        </is>
      </c>
      <c r="F13" s="7" t="inlineStr">
        <is>
          <t>Employer plan</t>
        </is>
      </c>
      <c r="G13" s="6" t="inlineStr">
        <is>
          <t>Payroll Deduction</t>
        </is>
      </c>
      <c r="H13" s="8" t="n">
        <v>500</v>
      </c>
      <c r="I13" s="8" t="n">
        <v>500</v>
      </c>
      <c r="J13" s="12">
        <f>IF(OR(H13="",I13=""),"",H13-I13)</f>
        <v/>
      </c>
      <c r="K13" s="11">
        <f>IF(J13="","",IF(J13&gt;=0,"Under Budget","Over Budget"))</f>
        <v/>
      </c>
      <c r="L13" s="10" t="inlineStr">
        <is>
          <t>Retirement contribution</t>
        </is>
      </c>
    </row>
    <row r="14">
      <c r="A14" s="4" t="n"/>
      <c r="B14" s="5">
        <f>IF(A14="","",TEXT(A14,"mmm yyyy"))</f>
        <v/>
      </c>
      <c r="C14" s="6" t="n"/>
      <c r="D14" s="7" t="n"/>
      <c r="E14" s="7" t="n"/>
      <c r="F14" s="7" t="n"/>
      <c r="G14" s="6" t="n"/>
      <c r="H14" s="8" t="n"/>
      <c r="I14" s="8" t="n"/>
      <c r="J14" s="9">
        <f>IF(OR(H14="",I14=""),"",H14-I14)</f>
        <v/>
      </c>
      <c r="K14" s="5">
        <f>IF(J14="","",IF(J14&gt;=0,"Under Budget","Over Budget"))</f>
        <v/>
      </c>
      <c r="L14" s="10" t="n"/>
    </row>
    <row r="15">
      <c r="A15" s="4" t="n"/>
      <c r="B15" s="11">
        <f>IF(A15="","",TEXT(A15,"mmm yyyy"))</f>
        <v/>
      </c>
      <c r="C15" s="6" t="n"/>
      <c r="D15" s="7" t="n"/>
      <c r="E15" s="7" t="n"/>
      <c r="F15" s="7" t="n"/>
      <c r="G15" s="6" t="n"/>
      <c r="H15" s="8" t="n"/>
      <c r="I15" s="8" t="n"/>
      <c r="J15" s="12">
        <f>IF(OR(H15="",I15=""),"",H15-I15)</f>
        <v/>
      </c>
      <c r="K15" s="11">
        <f>IF(J15="","",IF(J15&gt;=0,"Under Budget","Over Budget"))</f>
        <v/>
      </c>
      <c r="L15" s="10" t="n"/>
    </row>
    <row r="16">
      <c r="A16" s="4" t="n"/>
      <c r="B16" s="5">
        <f>IF(A16="","",TEXT(A16,"mmm yyyy"))</f>
        <v/>
      </c>
      <c r="C16" s="6" t="n"/>
      <c r="D16" s="7" t="n"/>
      <c r="E16" s="7" t="n"/>
      <c r="F16" s="7" t="n"/>
      <c r="G16" s="6" t="n"/>
      <c r="H16" s="8" t="n"/>
      <c r="I16" s="8" t="n"/>
      <c r="J16" s="9">
        <f>IF(OR(H16="",I16=""),"",H16-I16)</f>
        <v/>
      </c>
      <c r="K16" s="5">
        <f>IF(J16="","",IF(J16&gt;=0,"Under Budget","Over Budget"))</f>
        <v/>
      </c>
      <c r="L16" s="10" t="n"/>
    </row>
    <row r="17">
      <c r="A17" s="4" t="n"/>
      <c r="B17" s="11">
        <f>IF(A17="","",TEXT(A17,"mmm yyyy"))</f>
        <v/>
      </c>
      <c r="C17" s="6" t="n"/>
      <c r="D17" s="7" t="n"/>
      <c r="E17" s="7" t="n"/>
      <c r="F17" s="7" t="n"/>
      <c r="G17" s="6" t="n"/>
      <c r="H17" s="8" t="n"/>
      <c r="I17" s="8" t="n"/>
      <c r="J17" s="12">
        <f>IF(OR(H17="",I17=""),"",H17-I17)</f>
        <v/>
      </c>
      <c r="K17" s="11">
        <f>IF(J17="","",IF(J17&gt;=0,"Under Budget","Over Budget"))</f>
        <v/>
      </c>
      <c r="L17" s="10" t="n"/>
    </row>
    <row r="18">
      <c r="A18" s="4" t="n"/>
      <c r="B18" s="5">
        <f>IF(A18="","",TEXT(A18,"mmm yyyy"))</f>
        <v/>
      </c>
      <c r="C18" s="6" t="n"/>
      <c r="D18" s="7" t="n"/>
      <c r="E18" s="7" t="n"/>
      <c r="F18" s="7" t="n"/>
      <c r="G18" s="6" t="n"/>
      <c r="H18" s="8" t="n"/>
      <c r="I18" s="8" t="n"/>
      <c r="J18" s="9">
        <f>IF(OR(H18="",I18=""),"",H18-I18)</f>
        <v/>
      </c>
      <c r="K18" s="5">
        <f>IF(J18="","",IF(J18&gt;=0,"Under Budget","Over Budget"))</f>
        <v/>
      </c>
      <c r="L18" s="10" t="n"/>
    </row>
    <row r="19">
      <c r="A19" s="4" t="n"/>
      <c r="B19" s="11">
        <f>IF(A19="","",TEXT(A19,"mmm yyyy"))</f>
        <v/>
      </c>
      <c r="C19" s="6" t="n"/>
      <c r="D19" s="7" t="n"/>
      <c r="E19" s="7" t="n"/>
      <c r="F19" s="7" t="n"/>
      <c r="G19" s="6" t="n"/>
      <c r="H19" s="8" t="n"/>
      <c r="I19" s="8" t="n"/>
      <c r="J19" s="12">
        <f>IF(OR(H19="",I19=""),"",H19-I19)</f>
        <v/>
      </c>
      <c r="K19" s="11">
        <f>IF(J19="","",IF(J19&gt;=0,"Under Budget","Over Budget"))</f>
        <v/>
      </c>
      <c r="L19" s="10" t="n"/>
    </row>
    <row r="20">
      <c r="A20" s="4" t="n"/>
      <c r="B20" s="5">
        <f>IF(A20="","",TEXT(A20,"mmm yyyy"))</f>
        <v/>
      </c>
      <c r="C20" s="6" t="n"/>
      <c r="D20" s="7" t="n"/>
      <c r="E20" s="7" t="n"/>
      <c r="F20" s="7" t="n"/>
      <c r="G20" s="6" t="n"/>
      <c r="H20" s="8" t="n"/>
      <c r="I20" s="8" t="n"/>
      <c r="J20" s="9">
        <f>IF(OR(H20="",I20=""),"",H20-I20)</f>
        <v/>
      </c>
      <c r="K20" s="5">
        <f>IF(J20="","",IF(J20&gt;=0,"Under Budget","Over Budget"))</f>
        <v/>
      </c>
      <c r="L20" s="10" t="n"/>
    </row>
    <row r="21">
      <c r="A21" s="4" t="n"/>
      <c r="B21" s="11">
        <f>IF(A21="","",TEXT(A21,"mmm yyyy"))</f>
        <v/>
      </c>
      <c r="C21" s="6" t="n"/>
      <c r="D21" s="7" t="n"/>
      <c r="E21" s="7" t="n"/>
      <c r="F21" s="7" t="n"/>
      <c r="G21" s="6" t="n"/>
      <c r="H21" s="8" t="n"/>
      <c r="I21" s="8" t="n"/>
      <c r="J21" s="12">
        <f>IF(OR(H21="",I21=""),"",H21-I21)</f>
        <v/>
      </c>
      <c r="K21" s="11">
        <f>IF(J21="","",IF(J21&gt;=0,"Under Budget","Over Budget"))</f>
        <v/>
      </c>
      <c r="L21" s="10" t="n"/>
    </row>
    <row r="22">
      <c r="A22" s="4" t="n"/>
      <c r="B22" s="5">
        <f>IF(A22="","",TEXT(A22,"mmm yyyy"))</f>
        <v/>
      </c>
      <c r="C22" s="6" t="n"/>
      <c r="D22" s="7" t="n"/>
      <c r="E22" s="7" t="n"/>
      <c r="F22" s="7" t="n"/>
      <c r="G22" s="6" t="n"/>
      <c r="H22" s="8" t="n"/>
      <c r="I22" s="8" t="n"/>
      <c r="J22" s="9">
        <f>IF(OR(H22="",I22=""),"",H22-I22)</f>
        <v/>
      </c>
      <c r="K22" s="5">
        <f>IF(J22="","",IF(J22&gt;=0,"Under Budget","Over Budget"))</f>
        <v/>
      </c>
      <c r="L22" s="10" t="n"/>
    </row>
    <row r="23">
      <c r="A23" s="4" t="n"/>
      <c r="B23" s="11">
        <f>IF(A23="","",TEXT(A23,"mmm yyyy"))</f>
        <v/>
      </c>
      <c r="C23" s="6" t="n"/>
      <c r="D23" s="7" t="n"/>
      <c r="E23" s="7" t="n"/>
      <c r="F23" s="7" t="n"/>
      <c r="G23" s="6" t="n"/>
      <c r="H23" s="8" t="n"/>
      <c r="I23" s="8" t="n"/>
      <c r="J23" s="12">
        <f>IF(OR(H23="",I23=""),"",H23-I23)</f>
        <v/>
      </c>
      <c r="K23" s="11">
        <f>IF(J23="","",IF(J23&gt;=0,"Under Budget","Over Budget"))</f>
        <v/>
      </c>
      <c r="L23" s="10" t="n"/>
    </row>
    <row r="24">
      <c r="A24" s="4" t="n"/>
      <c r="B24" s="5">
        <f>IF(A24="","",TEXT(A24,"mmm yyyy"))</f>
        <v/>
      </c>
      <c r="C24" s="6" t="n"/>
      <c r="D24" s="7" t="n"/>
      <c r="E24" s="7" t="n"/>
      <c r="F24" s="7" t="n"/>
      <c r="G24" s="6" t="n"/>
      <c r="H24" s="8" t="n"/>
      <c r="I24" s="8" t="n"/>
      <c r="J24" s="9">
        <f>IF(OR(H24="",I24=""),"",H24-I24)</f>
        <v/>
      </c>
      <c r="K24" s="5">
        <f>IF(J24="","",IF(J24&gt;=0,"Under Budget","Over Budget"))</f>
        <v/>
      </c>
      <c r="L24" s="10" t="n"/>
    </row>
    <row r="25">
      <c r="A25" s="4" t="n"/>
      <c r="B25" s="11">
        <f>IF(A25="","",TEXT(A25,"mmm yyyy"))</f>
        <v/>
      </c>
      <c r="C25" s="6" t="n"/>
      <c r="D25" s="7" t="n"/>
      <c r="E25" s="7" t="n"/>
      <c r="F25" s="7" t="n"/>
      <c r="G25" s="6" t="n"/>
      <c r="H25" s="8" t="n"/>
      <c r="I25" s="8" t="n"/>
      <c r="J25" s="12">
        <f>IF(OR(H25="",I25=""),"",H25-I25)</f>
        <v/>
      </c>
      <c r="K25" s="11">
        <f>IF(J25="","",IF(J25&gt;=0,"Under Budget","Over Budget"))</f>
        <v/>
      </c>
      <c r="L25" s="10" t="n"/>
    </row>
    <row r="26">
      <c r="A26" s="4" t="n"/>
      <c r="B26" s="5">
        <f>IF(A26="","",TEXT(A26,"mmm yyyy"))</f>
        <v/>
      </c>
      <c r="C26" s="6" t="n"/>
      <c r="D26" s="7" t="n"/>
      <c r="E26" s="7" t="n"/>
      <c r="F26" s="7" t="n"/>
      <c r="G26" s="6" t="n"/>
      <c r="H26" s="8" t="n"/>
      <c r="I26" s="8" t="n"/>
      <c r="J26" s="9">
        <f>IF(OR(H26="",I26=""),"",H26-I26)</f>
        <v/>
      </c>
      <c r="K26" s="5">
        <f>IF(J26="","",IF(J26&gt;=0,"Under Budget","Over Budget"))</f>
        <v/>
      </c>
      <c r="L26" s="10" t="n"/>
    </row>
    <row r="27">
      <c r="A27" s="4" t="n"/>
      <c r="B27" s="11">
        <f>IF(A27="","",TEXT(A27,"mmm yyyy"))</f>
        <v/>
      </c>
      <c r="C27" s="6" t="n"/>
      <c r="D27" s="7" t="n"/>
      <c r="E27" s="7" t="n"/>
      <c r="F27" s="7" t="n"/>
      <c r="G27" s="6" t="n"/>
      <c r="H27" s="8" t="n"/>
      <c r="I27" s="8" t="n"/>
      <c r="J27" s="12">
        <f>IF(OR(H27="",I27=""),"",H27-I27)</f>
        <v/>
      </c>
      <c r="K27" s="11">
        <f>IF(J27="","",IF(J27&gt;=0,"Under Budget","Over Budget"))</f>
        <v/>
      </c>
      <c r="L27" s="10" t="n"/>
    </row>
    <row r="28">
      <c r="A28" s="4" t="n"/>
      <c r="B28" s="5">
        <f>IF(A28="","",TEXT(A28,"mmm yyyy"))</f>
        <v/>
      </c>
      <c r="C28" s="6" t="n"/>
      <c r="D28" s="7" t="n"/>
      <c r="E28" s="7" t="n"/>
      <c r="F28" s="7" t="n"/>
      <c r="G28" s="6" t="n"/>
      <c r="H28" s="8" t="n"/>
      <c r="I28" s="8" t="n"/>
      <c r="J28" s="9">
        <f>IF(OR(H28="",I28=""),"",H28-I28)</f>
        <v/>
      </c>
      <c r="K28" s="5">
        <f>IF(J28="","",IF(J28&gt;=0,"Under Budget","Over Budget"))</f>
        <v/>
      </c>
      <c r="L28" s="10" t="n"/>
    </row>
    <row r="29">
      <c r="A29" s="4" t="n"/>
      <c r="B29" s="11">
        <f>IF(A29="","",TEXT(A29,"mmm yyyy"))</f>
        <v/>
      </c>
      <c r="C29" s="6" t="n"/>
      <c r="D29" s="7" t="n"/>
      <c r="E29" s="7" t="n"/>
      <c r="F29" s="7" t="n"/>
      <c r="G29" s="6" t="n"/>
      <c r="H29" s="8" t="n"/>
      <c r="I29" s="8" t="n"/>
      <c r="J29" s="12">
        <f>IF(OR(H29="",I29=""),"",H29-I29)</f>
        <v/>
      </c>
      <c r="K29" s="11">
        <f>IF(J29="","",IF(J29&gt;=0,"Under Budget","Over Budget"))</f>
        <v/>
      </c>
      <c r="L29" s="10" t="n"/>
    </row>
    <row r="30">
      <c r="A30" s="4" t="n"/>
      <c r="B30" s="5">
        <f>IF(A30="","",TEXT(A30,"mmm yyyy"))</f>
        <v/>
      </c>
      <c r="C30" s="6" t="n"/>
      <c r="D30" s="7" t="n"/>
      <c r="E30" s="7" t="n"/>
      <c r="F30" s="7" t="n"/>
      <c r="G30" s="6" t="n"/>
      <c r="H30" s="8" t="n"/>
      <c r="I30" s="8" t="n"/>
      <c r="J30" s="9">
        <f>IF(OR(H30="",I30=""),"",H30-I30)</f>
        <v/>
      </c>
      <c r="K30" s="5">
        <f>IF(J30="","",IF(J30&gt;=0,"Under Budget","Over Budget"))</f>
        <v/>
      </c>
      <c r="L30" s="10" t="n"/>
    </row>
    <row r="31">
      <c r="A31" s="4" t="n"/>
      <c r="B31" s="11">
        <f>IF(A31="","",TEXT(A31,"mmm yyyy"))</f>
        <v/>
      </c>
      <c r="C31" s="6" t="n"/>
      <c r="D31" s="7" t="n"/>
      <c r="E31" s="7" t="n"/>
      <c r="F31" s="7" t="n"/>
      <c r="G31" s="6" t="n"/>
      <c r="H31" s="8" t="n"/>
      <c r="I31" s="8" t="n"/>
      <c r="J31" s="12">
        <f>IF(OR(H31="",I31=""),"",H31-I31)</f>
        <v/>
      </c>
      <c r="K31" s="11">
        <f>IF(J31="","",IF(J31&gt;=0,"Under Budget","Over Budget"))</f>
        <v/>
      </c>
      <c r="L31" s="10" t="n"/>
    </row>
    <row r="32">
      <c r="A32" s="4" t="n"/>
      <c r="B32" s="5">
        <f>IF(A32="","",TEXT(A32,"mmm yyyy"))</f>
        <v/>
      </c>
      <c r="C32" s="6" t="n"/>
      <c r="D32" s="7" t="n"/>
      <c r="E32" s="7" t="n"/>
      <c r="F32" s="7" t="n"/>
      <c r="G32" s="6" t="n"/>
      <c r="H32" s="8" t="n"/>
      <c r="I32" s="8" t="n"/>
      <c r="J32" s="9">
        <f>IF(OR(H32="",I32=""),"",H32-I32)</f>
        <v/>
      </c>
      <c r="K32" s="5">
        <f>IF(J32="","",IF(J32&gt;=0,"Under Budget","Over Budget"))</f>
        <v/>
      </c>
      <c r="L32" s="10" t="n"/>
    </row>
    <row r="33">
      <c r="A33" s="4" t="n"/>
      <c r="B33" s="11">
        <f>IF(A33="","",TEXT(A33,"mmm yyyy"))</f>
        <v/>
      </c>
      <c r="C33" s="6" t="n"/>
      <c r="D33" s="7" t="n"/>
      <c r="E33" s="7" t="n"/>
      <c r="F33" s="7" t="n"/>
      <c r="G33" s="6" t="n"/>
      <c r="H33" s="8" t="n"/>
      <c r="I33" s="8" t="n"/>
      <c r="J33" s="12">
        <f>IF(OR(H33="",I33=""),"",H33-I33)</f>
        <v/>
      </c>
      <c r="K33" s="11">
        <f>IF(J33="","",IF(J33&gt;=0,"Under Budget","Over Budget"))</f>
        <v/>
      </c>
      <c r="L33" s="10" t="n"/>
    </row>
    <row r="34">
      <c r="A34" s="4" t="n"/>
      <c r="B34" s="5">
        <f>IF(A34="","",TEXT(A34,"mmm yyyy"))</f>
        <v/>
      </c>
      <c r="C34" s="6" t="n"/>
      <c r="D34" s="7" t="n"/>
      <c r="E34" s="7" t="n"/>
      <c r="F34" s="7" t="n"/>
      <c r="G34" s="6" t="n"/>
      <c r="H34" s="8" t="n"/>
      <c r="I34" s="8" t="n"/>
      <c r="J34" s="9">
        <f>IF(OR(H34="",I34=""),"",H34-I34)</f>
        <v/>
      </c>
      <c r="K34" s="5">
        <f>IF(J34="","",IF(J34&gt;=0,"Under Budget","Over Budget"))</f>
        <v/>
      </c>
      <c r="L34" s="10" t="n"/>
    </row>
    <row r="35">
      <c r="A35" s="4" t="n"/>
      <c r="B35" s="11">
        <f>IF(A35="","",TEXT(A35,"mmm yyyy"))</f>
        <v/>
      </c>
      <c r="C35" s="6" t="n"/>
      <c r="D35" s="7" t="n"/>
      <c r="E35" s="7" t="n"/>
      <c r="F35" s="7" t="n"/>
      <c r="G35" s="6" t="n"/>
      <c r="H35" s="8" t="n"/>
      <c r="I35" s="8" t="n"/>
      <c r="J35" s="12">
        <f>IF(OR(H35="",I35=""),"",H35-I35)</f>
        <v/>
      </c>
      <c r="K35" s="11">
        <f>IF(J35="","",IF(J35&gt;=0,"Under Budget","Over Budget"))</f>
        <v/>
      </c>
      <c r="L35" s="10" t="n"/>
    </row>
    <row r="36">
      <c r="A36" s="4" t="n"/>
      <c r="B36" s="5">
        <f>IF(A36="","",TEXT(A36,"mmm yyyy"))</f>
        <v/>
      </c>
      <c r="C36" s="6" t="n"/>
      <c r="D36" s="7" t="n"/>
      <c r="E36" s="7" t="n"/>
      <c r="F36" s="7" t="n"/>
      <c r="G36" s="6" t="n"/>
      <c r="H36" s="8" t="n"/>
      <c r="I36" s="8" t="n"/>
      <c r="J36" s="9">
        <f>IF(OR(H36="",I36=""),"",H36-I36)</f>
        <v/>
      </c>
      <c r="K36" s="5">
        <f>IF(J36="","",IF(J36&gt;=0,"Under Budget","Over Budget"))</f>
        <v/>
      </c>
      <c r="L36" s="10" t="n"/>
    </row>
    <row r="37">
      <c r="A37" s="4" t="n"/>
      <c r="B37" s="11">
        <f>IF(A37="","",TEXT(A37,"mmm yyyy"))</f>
        <v/>
      </c>
      <c r="C37" s="6" t="n"/>
      <c r="D37" s="7" t="n"/>
      <c r="E37" s="7" t="n"/>
      <c r="F37" s="7" t="n"/>
      <c r="G37" s="6" t="n"/>
      <c r="H37" s="8" t="n"/>
      <c r="I37" s="8" t="n"/>
      <c r="J37" s="12">
        <f>IF(OR(H37="",I37=""),"",H37-I37)</f>
        <v/>
      </c>
      <c r="K37" s="11">
        <f>IF(J37="","",IF(J37&gt;=0,"Under Budget","Over Budget"))</f>
        <v/>
      </c>
      <c r="L37" s="10" t="n"/>
    </row>
    <row r="38">
      <c r="A38" s="4" t="n"/>
      <c r="B38" s="5">
        <f>IF(A38="","",TEXT(A38,"mmm yyyy"))</f>
        <v/>
      </c>
      <c r="C38" s="6" t="n"/>
      <c r="D38" s="7" t="n"/>
      <c r="E38" s="7" t="n"/>
      <c r="F38" s="7" t="n"/>
      <c r="G38" s="6" t="n"/>
      <c r="H38" s="8" t="n"/>
      <c r="I38" s="8" t="n"/>
      <c r="J38" s="9">
        <f>IF(OR(H38="",I38=""),"",H38-I38)</f>
        <v/>
      </c>
      <c r="K38" s="5">
        <f>IF(J38="","",IF(J38&gt;=0,"Under Budget","Over Budget"))</f>
        <v/>
      </c>
      <c r="L38" s="10" t="n"/>
    </row>
    <row r="39">
      <c r="A39" s="4" t="n"/>
      <c r="B39" s="11">
        <f>IF(A39="","",TEXT(A39,"mmm yyyy"))</f>
        <v/>
      </c>
      <c r="C39" s="6" t="n"/>
      <c r="D39" s="7" t="n"/>
      <c r="E39" s="7" t="n"/>
      <c r="F39" s="7" t="n"/>
      <c r="G39" s="6" t="n"/>
      <c r="H39" s="8" t="n"/>
      <c r="I39" s="8" t="n"/>
      <c r="J39" s="12">
        <f>IF(OR(H39="",I39=""),"",H39-I39)</f>
        <v/>
      </c>
      <c r="K39" s="11">
        <f>IF(J39="","",IF(J39&gt;=0,"Under Budget","Over Budget"))</f>
        <v/>
      </c>
      <c r="L39" s="10" t="n"/>
    </row>
    <row r="40">
      <c r="A40" s="4" t="n"/>
      <c r="B40" s="5">
        <f>IF(A40="","",TEXT(A40,"mmm yyyy"))</f>
        <v/>
      </c>
      <c r="C40" s="6" t="n"/>
      <c r="D40" s="7" t="n"/>
      <c r="E40" s="7" t="n"/>
      <c r="F40" s="7" t="n"/>
      <c r="G40" s="6" t="n"/>
      <c r="H40" s="8" t="n"/>
      <c r="I40" s="8" t="n"/>
      <c r="J40" s="9">
        <f>IF(OR(H40="",I40=""),"",H40-I40)</f>
        <v/>
      </c>
      <c r="K40" s="5">
        <f>IF(J40="","",IF(J40&gt;=0,"Under Budget","Over Budget"))</f>
        <v/>
      </c>
      <c r="L40" s="10" t="n"/>
    </row>
    <row r="41">
      <c r="A41" s="4" t="n"/>
      <c r="B41" s="11">
        <f>IF(A41="","",TEXT(A41,"mmm yyyy"))</f>
        <v/>
      </c>
      <c r="C41" s="6" t="n"/>
      <c r="D41" s="7" t="n"/>
      <c r="E41" s="7" t="n"/>
      <c r="F41" s="7" t="n"/>
      <c r="G41" s="6" t="n"/>
      <c r="H41" s="8" t="n"/>
      <c r="I41" s="8" t="n"/>
      <c r="J41" s="12">
        <f>IF(OR(H41="",I41=""),"",H41-I41)</f>
        <v/>
      </c>
      <c r="K41" s="11">
        <f>IF(J41="","",IF(J41&gt;=0,"Under Budget","Over Budget"))</f>
        <v/>
      </c>
      <c r="L41" s="10" t="n"/>
    </row>
    <row r="42">
      <c r="A42" s="4" t="n"/>
      <c r="B42" s="5">
        <f>IF(A42="","",TEXT(A42,"mmm yyyy"))</f>
        <v/>
      </c>
      <c r="C42" s="6" t="n"/>
      <c r="D42" s="7" t="n"/>
      <c r="E42" s="7" t="n"/>
      <c r="F42" s="7" t="n"/>
      <c r="G42" s="6" t="n"/>
      <c r="H42" s="8" t="n"/>
      <c r="I42" s="8" t="n"/>
      <c r="J42" s="9">
        <f>IF(OR(H42="",I42=""),"",H42-I42)</f>
        <v/>
      </c>
      <c r="K42" s="5">
        <f>IF(J42="","",IF(J42&gt;=0,"Under Budget","Over Budget"))</f>
        <v/>
      </c>
      <c r="L42" s="10" t="n"/>
    </row>
    <row r="43">
      <c r="A43" s="4" t="n"/>
      <c r="B43" s="11">
        <f>IF(A43="","",TEXT(A43,"mmm yyyy"))</f>
        <v/>
      </c>
      <c r="C43" s="6" t="n"/>
      <c r="D43" s="7" t="n"/>
      <c r="E43" s="7" t="n"/>
      <c r="F43" s="7" t="n"/>
      <c r="G43" s="6" t="n"/>
      <c r="H43" s="8" t="n"/>
      <c r="I43" s="8" t="n"/>
      <c r="J43" s="12">
        <f>IF(OR(H43="",I43=""),"",H43-I43)</f>
        <v/>
      </c>
      <c r="K43" s="11">
        <f>IF(J43="","",IF(J43&gt;=0,"Under Budget","Over Budget"))</f>
        <v/>
      </c>
      <c r="L43" s="10" t="n"/>
    </row>
    <row r="44">
      <c r="A44" s="4" t="n"/>
      <c r="B44" s="5">
        <f>IF(A44="","",TEXT(A44,"mmm yyyy"))</f>
        <v/>
      </c>
      <c r="C44" s="6" t="n"/>
      <c r="D44" s="7" t="n"/>
      <c r="E44" s="7" t="n"/>
      <c r="F44" s="7" t="n"/>
      <c r="G44" s="6" t="n"/>
      <c r="H44" s="8" t="n"/>
      <c r="I44" s="8" t="n"/>
      <c r="J44" s="9">
        <f>IF(OR(H44="",I44=""),"",H44-I44)</f>
        <v/>
      </c>
      <c r="K44" s="5">
        <f>IF(J44="","",IF(J44&gt;=0,"Under Budget","Over Budget"))</f>
        <v/>
      </c>
      <c r="L44" s="10" t="n"/>
    </row>
    <row r="45">
      <c r="A45" s="4" t="n"/>
      <c r="B45" s="11">
        <f>IF(A45="","",TEXT(A45,"mmm yyyy"))</f>
        <v/>
      </c>
      <c r="C45" s="6" t="n"/>
      <c r="D45" s="7" t="n"/>
      <c r="E45" s="7" t="n"/>
      <c r="F45" s="7" t="n"/>
      <c r="G45" s="6" t="n"/>
      <c r="H45" s="8" t="n"/>
      <c r="I45" s="8" t="n"/>
      <c r="J45" s="12">
        <f>IF(OR(H45="",I45=""),"",H45-I45)</f>
        <v/>
      </c>
      <c r="K45" s="11">
        <f>IF(J45="","",IF(J45&gt;=0,"Under Budget","Over Budget"))</f>
        <v/>
      </c>
      <c r="L45" s="10" t="n"/>
    </row>
    <row r="46">
      <c r="A46" s="4" t="n"/>
      <c r="B46" s="5">
        <f>IF(A46="","",TEXT(A46,"mmm yyyy"))</f>
        <v/>
      </c>
      <c r="C46" s="6" t="n"/>
      <c r="D46" s="7" t="n"/>
      <c r="E46" s="7" t="n"/>
      <c r="F46" s="7" t="n"/>
      <c r="G46" s="6" t="n"/>
      <c r="H46" s="8" t="n"/>
      <c r="I46" s="8" t="n"/>
      <c r="J46" s="9">
        <f>IF(OR(H46="",I46=""),"",H46-I46)</f>
        <v/>
      </c>
      <c r="K46" s="5">
        <f>IF(J46="","",IF(J46&gt;=0,"Under Budget","Over Budget"))</f>
        <v/>
      </c>
      <c r="L46" s="10" t="n"/>
    </row>
    <row r="47">
      <c r="A47" s="4" t="n"/>
      <c r="B47" s="11">
        <f>IF(A47="","",TEXT(A47,"mmm yyyy"))</f>
        <v/>
      </c>
      <c r="C47" s="6" t="n"/>
      <c r="D47" s="7" t="n"/>
      <c r="E47" s="7" t="n"/>
      <c r="F47" s="7" t="n"/>
      <c r="G47" s="6" t="n"/>
      <c r="H47" s="8" t="n"/>
      <c r="I47" s="8" t="n"/>
      <c r="J47" s="12">
        <f>IF(OR(H47="",I47=""),"",H47-I47)</f>
        <v/>
      </c>
      <c r="K47" s="11">
        <f>IF(J47="","",IF(J47&gt;=0,"Under Budget","Over Budget"))</f>
        <v/>
      </c>
      <c r="L47" s="10" t="n"/>
    </row>
    <row r="48">
      <c r="A48" s="4" t="n"/>
      <c r="B48" s="5">
        <f>IF(A48="","",TEXT(A48,"mmm yyyy"))</f>
        <v/>
      </c>
      <c r="C48" s="6" t="n"/>
      <c r="D48" s="7" t="n"/>
      <c r="E48" s="7" t="n"/>
      <c r="F48" s="7" t="n"/>
      <c r="G48" s="6" t="n"/>
      <c r="H48" s="8" t="n"/>
      <c r="I48" s="8" t="n"/>
      <c r="J48" s="9">
        <f>IF(OR(H48="",I48=""),"",H48-I48)</f>
        <v/>
      </c>
      <c r="K48" s="5">
        <f>IF(J48="","",IF(J48&gt;=0,"Under Budget","Over Budget"))</f>
        <v/>
      </c>
      <c r="L48" s="10" t="n"/>
    </row>
    <row r="49">
      <c r="A49" s="4" t="n"/>
      <c r="B49" s="11">
        <f>IF(A49="","",TEXT(A49,"mmm yyyy"))</f>
        <v/>
      </c>
      <c r="C49" s="6" t="n"/>
      <c r="D49" s="7" t="n"/>
      <c r="E49" s="7" t="n"/>
      <c r="F49" s="7" t="n"/>
      <c r="G49" s="6" t="n"/>
      <c r="H49" s="8" t="n"/>
      <c r="I49" s="8" t="n"/>
      <c r="J49" s="12">
        <f>IF(OR(H49="",I49=""),"",H49-I49)</f>
        <v/>
      </c>
      <c r="K49" s="11">
        <f>IF(J49="","",IF(J49&gt;=0,"Under Budget","Over Budget"))</f>
        <v/>
      </c>
      <c r="L49" s="10" t="n"/>
    </row>
    <row r="50">
      <c r="A50" s="4" t="n"/>
      <c r="B50" s="5">
        <f>IF(A50="","",TEXT(A50,"mmm yyyy"))</f>
        <v/>
      </c>
      <c r="C50" s="6" t="n"/>
      <c r="D50" s="7" t="n"/>
      <c r="E50" s="7" t="n"/>
      <c r="F50" s="7" t="n"/>
      <c r="G50" s="6" t="n"/>
      <c r="H50" s="8" t="n"/>
      <c r="I50" s="8" t="n"/>
      <c r="J50" s="9">
        <f>IF(OR(H50="",I50=""),"",H50-I50)</f>
        <v/>
      </c>
      <c r="K50" s="5">
        <f>IF(J50="","",IF(J50&gt;=0,"Under Budget","Over Budget"))</f>
        <v/>
      </c>
      <c r="L50" s="10" t="n"/>
    </row>
    <row r="51">
      <c r="A51" s="4" t="n"/>
      <c r="B51" s="11">
        <f>IF(A51="","",TEXT(A51,"mmm yyyy"))</f>
        <v/>
      </c>
      <c r="C51" s="6" t="n"/>
      <c r="D51" s="7" t="n"/>
      <c r="E51" s="7" t="n"/>
      <c r="F51" s="7" t="n"/>
      <c r="G51" s="6" t="n"/>
      <c r="H51" s="8" t="n"/>
      <c r="I51" s="8" t="n"/>
      <c r="J51" s="12">
        <f>IF(OR(H51="",I51=""),"",H51-I51)</f>
        <v/>
      </c>
      <c r="K51" s="11">
        <f>IF(J51="","",IF(J51&gt;=0,"Under Budget","Over Budget"))</f>
        <v/>
      </c>
      <c r="L51" s="10" t="n"/>
    </row>
    <row r="52">
      <c r="A52" s="4" t="n"/>
      <c r="B52" s="5">
        <f>IF(A52="","",TEXT(A52,"mmm yyyy"))</f>
        <v/>
      </c>
      <c r="C52" s="6" t="n"/>
      <c r="D52" s="7" t="n"/>
      <c r="E52" s="7" t="n"/>
      <c r="F52" s="7" t="n"/>
      <c r="G52" s="6" t="n"/>
      <c r="H52" s="8" t="n"/>
      <c r="I52" s="8" t="n"/>
      <c r="J52" s="9">
        <f>IF(OR(H52="",I52=""),"",H52-I52)</f>
        <v/>
      </c>
      <c r="K52" s="5">
        <f>IF(J52="","",IF(J52&gt;=0,"Under Budget","Over Budget"))</f>
        <v/>
      </c>
      <c r="L52" s="10" t="n"/>
    </row>
    <row r="53">
      <c r="A53" s="4" t="n"/>
      <c r="B53" s="11">
        <f>IF(A53="","",TEXT(A53,"mmm yyyy"))</f>
        <v/>
      </c>
      <c r="C53" s="6" t="n"/>
      <c r="D53" s="7" t="n"/>
      <c r="E53" s="7" t="n"/>
      <c r="F53" s="7" t="n"/>
      <c r="G53" s="6" t="n"/>
      <c r="H53" s="8" t="n"/>
      <c r="I53" s="8" t="n"/>
      <c r="J53" s="12">
        <f>IF(OR(H53="",I53=""),"",H53-I53)</f>
        <v/>
      </c>
      <c r="K53" s="11">
        <f>IF(J53="","",IF(J53&gt;=0,"Under Budget","Over Budget"))</f>
        <v/>
      </c>
      <c r="L53" s="10" t="n"/>
    </row>
    <row r="54">
      <c r="A54" s="4" t="n"/>
      <c r="B54" s="5">
        <f>IF(A54="","",TEXT(A54,"mmm yyyy"))</f>
        <v/>
      </c>
      <c r="C54" s="6" t="n"/>
      <c r="D54" s="7" t="n"/>
      <c r="E54" s="7" t="n"/>
      <c r="F54" s="7" t="n"/>
      <c r="G54" s="6" t="n"/>
      <c r="H54" s="8" t="n"/>
      <c r="I54" s="8" t="n"/>
      <c r="J54" s="9">
        <f>IF(OR(H54="",I54=""),"",H54-I54)</f>
        <v/>
      </c>
      <c r="K54" s="5">
        <f>IF(J54="","",IF(J54&gt;=0,"Under Budget","Over Budget"))</f>
        <v/>
      </c>
      <c r="L54" s="10" t="n"/>
    </row>
    <row r="55">
      <c r="A55" s="4" t="n"/>
      <c r="B55" s="11">
        <f>IF(A55="","",TEXT(A55,"mmm yyyy"))</f>
        <v/>
      </c>
      <c r="C55" s="6" t="n"/>
      <c r="D55" s="7" t="n"/>
      <c r="E55" s="7" t="n"/>
      <c r="F55" s="7" t="n"/>
      <c r="G55" s="6" t="n"/>
      <c r="H55" s="8" t="n"/>
      <c r="I55" s="8" t="n"/>
      <c r="J55" s="12">
        <f>IF(OR(H55="",I55=""),"",H55-I55)</f>
        <v/>
      </c>
      <c r="K55" s="11">
        <f>IF(J55="","",IF(J55&gt;=0,"Under Budget","Over Budget"))</f>
        <v/>
      </c>
      <c r="L55" s="10" t="n"/>
    </row>
    <row r="56">
      <c r="A56" s="4" t="n"/>
      <c r="B56" s="5">
        <f>IF(A56="","",TEXT(A56,"mmm yyyy"))</f>
        <v/>
      </c>
      <c r="C56" s="6" t="n"/>
      <c r="D56" s="7" t="n"/>
      <c r="E56" s="7" t="n"/>
      <c r="F56" s="7" t="n"/>
      <c r="G56" s="6" t="n"/>
      <c r="H56" s="8" t="n"/>
      <c r="I56" s="8" t="n"/>
      <c r="J56" s="9">
        <f>IF(OR(H56="",I56=""),"",H56-I56)</f>
        <v/>
      </c>
      <c r="K56" s="5">
        <f>IF(J56="","",IF(J56&gt;=0,"Under Budget","Over Budget"))</f>
        <v/>
      </c>
      <c r="L56" s="10" t="n"/>
    </row>
    <row r="57">
      <c r="A57" s="4" t="n"/>
      <c r="B57" s="11">
        <f>IF(A57="","",TEXT(A57,"mmm yyyy"))</f>
        <v/>
      </c>
      <c r="C57" s="6" t="n"/>
      <c r="D57" s="7" t="n"/>
      <c r="E57" s="7" t="n"/>
      <c r="F57" s="7" t="n"/>
      <c r="G57" s="6" t="n"/>
      <c r="H57" s="8" t="n"/>
      <c r="I57" s="8" t="n"/>
      <c r="J57" s="12">
        <f>IF(OR(H57="",I57=""),"",H57-I57)</f>
        <v/>
      </c>
      <c r="K57" s="11">
        <f>IF(J57="","",IF(J57&gt;=0,"Under Budget","Over Budget"))</f>
        <v/>
      </c>
      <c r="L57" s="10" t="n"/>
    </row>
    <row r="58">
      <c r="A58" s="4" t="n"/>
      <c r="B58" s="5">
        <f>IF(A58="","",TEXT(A58,"mmm yyyy"))</f>
        <v/>
      </c>
      <c r="C58" s="6" t="n"/>
      <c r="D58" s="7" t="n"/>
      <c r="E58" s="7" t="n"/>
      <c r="F58" s="7" t="n"/>
      <c r="G58" s="6" t="n"/>
      <c r="H58" s="8" t="n"/>
      <c r="I58" s="8" t="n"/>
      <c r="J58" s="9">
        <f>IF(OR(H58="",I58=""),"",H58-I58)</f>
        <v/>
      </c>
      <c r="K58" s="5">
        <f>IF(J58="","",IF(J58&gt;=0,"Under Budget","Over Budget"))</f>
        <v/>
      </c>
      <c r="L58" s="10" t="n"/>
    </row>
    <row r="59">
      <c r="A59" s="4" t="n"/>
      <c r="B59" s="11">
        <f>IF(A59="","",TEXT(A59,"mmm yyyy"))</f>
        <v/>
      </c>
      <c r="C59" s="6" t="n"/>
      <c r="D59" s="7" t="n"/>
      <c r="E59" s="7" t="n"/>
      <c r="F59" s="7" t="n"/>
      <c r="G59" s="6" t="n"/>
      <c r="H59" s="8" t="n"/>
      <c r="I59" s="8" t="n"/>
      <c r="J59" s="12">
        <f>IF(OR(H59="",I59=""),"",H59-I59)</f>
        <v/>
      </c>
      <c r="K59" s="11">
        <f>IF(J59="","",IF(J59&gt;=0,"Under Budget","Over Budget"))</f>
        <v/>
      </c>
      <c r="L59" s="10" t="n"/>
    </row>
    <row r="60">
      <c r="A60" s="4" t="n"/>
      <c r="B60" s="5">
        <f>IF(A60="","",TEXT(A60,"mmm yyyy"))</f>
        <v/>
      </c>
      <c r="C60" s="6" t="n"/>
      <c r="D60" s="7" t="n"/>
      <c r="E60" s="7" t="n"/>
      <c r="F60" s="7" t="n"/>
      <c r="G60" s="6" t="n"/>
      <c r="H60" s="8" t="n"/>
      <c r="I60" s="8" t="n"/>
      <c r="J60" s="9">
        <f>IF(OR(H60="",I60=""),"",H60-I60)</f>
        <v/>
      </c>
      <c r="K60" s="5">
        <f>IF(J60="","",IF(J60&gt;=0,"Under Budget","Over Budget"))</f>
        <v/>
      </c>
      <c r="L60" s="10" t="n"/>
    </row>
    <row r="61">
      <c r="A61" s="4" t="n"/>
      <c r="B61" s="11">
        <f>IF(A61="","",TEXT(A61,"mmm yyyy"))</f>
        <v/>
      </c>
      <c r="C61" s="6" t="n"/>
      <c r="D61" s="7" t="n"/>
      <c r="E61" s="7" t="n"/>
      <c r="F61" s="7" t="n"/>
      <c r="G61" s="6" t="n"/>
      <c r="H61" s="8" t="n"/>
      <c r="I61" s="8" t="n"/>
      <c r="J61" s="12">
        <f>IF(OR(H61="",I61=""),"",H61-I61)</f>
        <v/>
      </c>
      <c r="K61" s="11">
        <f>IF(J61="","",IF(J61&gt;=0,"Under Budget","Over Budget"))</f>
        <v/>
      </c>
      <c r="L61" s="10" t="n"/>
    </row>
    <row r="62">
      <c r="A62" s="4" t="n"/>
      <c r="B62" s="5">
        <f>IF(A62="","",TEXT(A62,"mmm yyyy"))</f>
        <v/>
      </c>
      <c r="C62" s="6" t="n"/>
      <c r="D62" s="7" t="n"/>
      <c r="E62" s="7" t="n"/>
      <c r="F62" s="7" t="n"/>
      <c r="G62" s="6" t="n"/>
      <c r="H62" s="8" t="n"/>
      <c r="I62" s="8" t="n"/>
      <c r="J62" s="9">
        <f>IF(OR(H62="",I62=""),"",H62-I62)</f>
        <v/>
      </c>
      <c r="K62" s="5">
        <f>IF(J62="","",IF(J62&gt;=0,"Under Budget","Over Budget"))</f>
        <v/>
      </c>
      <c r="L62" s="10" t="n"/>
    </row>
    <row r="63">
      <c r="A63" s="4" t="n"/>
      <c r="B63" s="11">
        <f>IF(A63="","",TEXT(A63,"mmm yyyy"))</f>
        <v/>
      </c>
      <c r="C63" s="6" t="n"/>
      <c r="D63" s="7" t="n"/>
      <c r="E63" s="7" t="n"/>
      <c r="F63" s="7" t="n"/>
      <c r="G63" s="6" t="n"/>
      <c r="H63" s="8" t="n"/>
      <c r="I63" s="8" t="n"/>
      <c r="J63" s="12">
        <f>IF(OR(H63="",I63=""),"",H63-I63)</f>
        <v/>
      </c>
      <c r="K63" s="11">
        <f>IF(J63="","",IF(J63&gt;=0,"Under Budget","Over Budget"))</f>
        <v/>
      </c>
      <c r="L63" s="10" t="n"/>
    </row>
    <row r="64">
      <c r="A64" s="4" t="n"/>
      <c r="B64" s="5">
        <f>IF(A64="","",TEXT(A64,"mmm yyyy"))</f>
        <v/>
      </c>
      <c r="C64" s="6" t="n"/>
      <c r="D64" s="7" t="n"/>
      <c r="E64" s="7" t="n"/>
      <c r="F64" s="7" t="n"/>
      <c r="G64" s="6" t="n"/>
      <c r="H64" s="8" t="n"/>
      <c r="I64" s="8" t="n"/>
      <c r="J64" s="9">
        <f>IF(OR(H64="",I64=""),"",H64-I64)</f>
        <v/>
      </c>
      <c r="K64" s="5">
        <f>IF(J64="","",IF(J64&gt;=0,"Under Budget","Over Budget"))</f>
        <v/>
      </c>
      <c r="L64" s="10" t="n"/>
    </row>
    <row r="65">
      <c r="A65" s="4" t="n"/>
      <c r="B65" s="11">
        <f>IF(A65="","",TEXT(A65,"mmm yyyy"))</f>
        <v/>
      </c>
      <c r="C65" s="6" t="n"/>
      <c r="D65" s="7" t="n"/>
      <c r="E65" s="7" t="n"/>
      <c r="F65" s="7" t="n"/>
      <c r="G65" s="6" t="n"/>
      <c r="H65" s="8" t="n"/>
      <c r="I65" s="8" t="n"/>
      <c r="J65" s="12">
        <f>IF(OR(H65="",I65=""),"",H65-I65)</f>
        <v/>
      </c>
      <c r="K65" s="11">
        <f>IF(J65="","",IF(J65&gt;=0,"Under Budget","Over Budget"))</f>
        <v/>
      </c>
      <c r="L65" s="10" t="n"/>
    </row>
    <row r="66">
      <c r="A66" s="4" t="n"/>
      <c r="B66" s="5">
        <f>IF(A66="","",TEXT(A66,"mmm yyyy"))</f>
        <v/>
      </c>
      <c r="C66" s="6" t="n"/>
      <c r="D66" s="7" t="n"/>
      <c r="E66" s="7" t="n"/>
      <c r="F66" s="7" t="n"/>
      <c r="G66" s="6" t="n"/>
      <c r="H66" s="8" t="n"/>
      <c r="I66" s="8" t="n"/>
      <c r="J66" s="9">
        <f>IF(OR(H66="",I66=""),"",H66-I66)</f>
        <v/>
      </c>
      <c r="K66" s="5">
        <f>IF(J66="","",IF(J66&gt;=0,"Under Budget","Over Budget"))</f>
        <v/>
      </c>
      <c r="L66" s="10" t="n"/>
    </row>
    <row r="67">
      <c r="A67" s="4" t="n"/>
      <c r="B67" s="11">
        <f>IF(A67="","",TEXT(A67,"mmm yyyy"))</f>
        <v/>
      </c>
      <c r="C67" s="6" t="n"/>
      <c r="D67" s="7" t="n"/>
      <c r="E67" s="7" t="n"/>
      <c r="F67" s="7" t="n"/>
      <c r="G67" s="6" t="n"/>
      <c r="H67" s="8" t="n"/>
      <c r="I67" s="8" t="n"/>
      <c r="J67" s="12">
        <f>IF(OR(H67="",I67=""),"",H67-I67)</f>
        <v/>
      </c>
      <c r="K67" s="11">
        <f>IF(J67="","",IF(J67&gt;=0,"Under Budget","Over Budget"))</f>
        <v/>
      </c>
      <c r="L67" s="10" t="n"/>
    </row>
    <row r="68">
      <c r="A68" s="4" t="n"/>
      <c r="B68" s="5">
        <f>IF(A68="","",TEXT(A68,"mmm yyyy"))</f>
        <v/>
      </c>
      <c r="C68" s="6" t="n"/>
      <c r="D68" s="7" t="n"/>
      <c r="E68" s="7" t="n"/>
      <c r="F68" s="7" t="n"/>
      <c r="G68" s="6" t="n"/>
      <c r="H68" s="8" t="n"/>
      <c r="I68" s="8" t="n"/>
      <c r="J68" s="9">
        <f>IF(OR(H68="",I68=""),"",H68-I68)</f>
        <v/>
      </c>
      <c r="K68" s="5">
        <f>IF(J68="","",IF(J68&gt;=0,"Under Budget","Over Budget"))</f>
        <v/>
      </c>
      <c r="L68" s="10" t="n"/>
    </row>
    <row r="69">
      <c r="A69" s="4" t="n"/>
      <c r="B69" s="11">
        <f>IF(A69="","",TEXT(A69,"mmm yyyy"))</f>
        <v/>
      </c>
      <c r="C69" s="6" t="n"/>
      <c r="D69" s="7" t="n"/>
      <c r="E69" s="7" t="n"/>
      <c r="F69" s="7" t="n"/>
      <c r="G69" s="6" t="n"/>
      <c r="H69" s="8" t="n"/>
      <c r="I69" s="8" t="n"/>
      <c r="J69" s="12">
        <f>IF(OR(H69="",I69=""),"",H69-I69)</f>
        <v/>
      </c>
      <c r="K69" s="11">
        <f>IF(J69="","",IF(J69&gt;=0,"Under Budget","Over Budget"))</f>
        <v/>
      </c>
      <c r="L69" s="10" t="n"/>
    </row>
    <row r="70">
      <c r="A70" s="4" t="n"/>
      <c r="B70" s="5">
        <f>IF(A70="","",TEXT(A70,"mmm yyyy"))</f>
        <v/>
      </c>
      <c r="C70" s="6" t="n"/>
      <c r="D70" s="7" t="n"/>
      <c r="E70" s="7" t="n"/>
      <c r="F70" s="7" t="n"/>
      <c r="G70" s="6" t="n"/>
      <c r="H70" s="8" t="n"/>
      <c r="I70" s="8" t="n"/>
      <c r="J70" s="9">
        <f>IF(OR(H70="",I70=""),"",H70-I70)</f>
        <v/>
      </c>
      <c r="K70" s="5">
        <f>IF(J70="","",IF(J70&gt;=0,"Under Budget","Over Budget"))</f>
        <v/>
      </c>
      <c r="L70" s="10" t="n"/>
    </row>
    <row r="71">
      <c r="A71" s="4" t="n"/>
      <c r="B71" s="11">
        <f>IF(A71="","",TEXT(A71,"mmm yyyy"))</f>
        <v/>
      </c>
      <c r="C71" s="6" t="n"/>
      <c r="D71" s="7" t="n"/>
      <c r="E71" s="7" t="n"/>
      <c r="F71" s="7" t="n"/>
      <c r="G71" s="6" t="n"/>
      <c r="H71" s="8" t="n"/>
      <c r="I71" s="8" t="n"/>
      <c r="J71" s="12">
        <f>IF(OR(H71="",I71=""),"",H71-I71)</f>
        <v/>
      </c>
      <c r="K71" s="11">
        <f>IF(J71="","",IF(J71&gt;=0,"Under Budget","Over Budget"))</f>
        <v/>
      </c>
      <c r="L71" s="10" t="n"/>
    </row>
    <row r="72">
      <c r="A72" s="4" t="n"/>
      <c r="B72" s="5">
        <f>IF(A72="","",TEXT(A72,"mmm yyyy"))</f>
        <v/>
      </c>
      <c r="C72" s="6" t="n"/>
      <c r="D72" s="7" t="n"/>
      <c r="E72" s="7" t="n"/>
      <c r="F72" s="7" t="n"/>
      <c r="G72" s="6" t="n"/>
      <c r="H72" s="8" t="n"/>
      <c r="I72" s="8" t="n"/>
      <c r="J72" s="9">
        <f>IF(OR(H72="",I72=""),"",H72-I72)</f>
        <v/>
      </c>
      <c r="K72" s="5">
        <f>IF(J72="","",IF(J72&gt;=0,"Under Budget","Over Budget"))</f>
        <v/>
      </c>
      <c r="L72" s="10" t="n"/>
    </row>
    <row r="73">
      <c r="A73" s="4" t="n"/>
      <c r="B73" s="11">
        <f>IF(A73="","",TEXT(A73,"mmm yyyy"))</f>
        <v/>
      </c>
      <c r="C73" s="6" t="n"/>
      <c r="D73" s="7" t="n"/>
      <c r="E73" s="7" t="n"/>
      <c r="F73" s="7" t="n"/>
      <c r="G73" s="6" t="n"/>
      <c r="H73" s="8" t="n"/>
      <c r="I73" s="8" t="n"/>
      <c r="J73" s="12">
        <f>IF(OR(H73="",I73=""),"",H73-I73)</f>
        <v/>
      </c>
      <c r="K73" s="11">
        <f>IF(J73="","",IF(J73&gt;=0,"Under Budget","Over Budget"))</f>
        <v/>
      </c>
      <c r="L73" s="10" t="n"/>
    </row>
    <row r="74">
      <c r="A74" s="4" t="n"/>
      <c r="B74" s="5">
        <f>IF(A74="","",TEXT(A74,"mmm yyyy"))</f>
        <v/>
      </c>
      <c r="C74" s="6" t="n"/>
      <c r="D74" s="7" t="n"/>
      <c r="E74" s="7" t="n"/>
      <c r="F74" s="7" t="n"/>
      <c r="G74" s="6" t="n"/>
      <c r="H74" s="8" t="n"/>
      <c r="I74" s="8" t="n"/>
      <c r="J74" s="9">
        <f>IF(OR(H74="",I74=""),"",H74-I74)</f>
        <v/>
      </c>
      <c r="K74" s="5">
        <f>IF(J74="","",IF(J74&gt;=0,"Under Budget","Over Budget"))</f>
        <v/>
      </c>
      <c r="L74" s="10" t="n"/>
    </row>
    <row r="75">
      <c r="A75" s="4" t="n"/>
      <c r="B75" s="11">
        <f>IF(A75="","",TEXT(A75,"mmm yyyy"))</f>
        <v/>
      </c>
      <c r="C75" s="6" t="n"/>
      <c r="D75" s="7" t="n"/>
      <c r="E75" s="7" t="n"/>
      <c r="F75" s="7" t="n"/>
      <c r="G75" s="6" t="n"/>
      <c r="H75" s="8" t="n"/>
      <c r="I75" s="8" t="n"/>
      <c r="J75" s="12">
        <f>IF(OR(H75="",I75=""),"",H75-I75)</f>
        <v/>
      </c>
      <c r="K75" s="11">
        <f>IF(J75="","",IF(J75&gt;=0,"Under Budget","Over Budget"))</f>
        <v/>
      </c>
      <c r="L75" s="10" t="n"/>
    </row>
    <row r="76">
      <c r="A76" s="4" t="n"/>
      <c r="B76" s="5">
        <f>IF(A76="","",TEXT(A76,"mmm yyyy"))</f>
        <v/>
      </c>
      <c r="C76" s="6" t="n"/>
      <c r="D76" s="7" t="n"/>
      <c r="E76" s="7" t="n"/>
      <c r="F76" s="7" t="n"/>
      <c r="G76" s="6" t="n"/>
      <c r="H76" s="8" t="n"/>
      <c r="I76" s="8" t="n"/>
      <c r="J76" s="9">
        <f>IF(OR(H76="",I76=""),"",H76-I76)</f>
        <v/>
      </c>
      <c r="K76" s="5">
        <f>IF(J76="","",IF(J76&gt;=0,"Under Budget","Over Budget"))</f>
        <v/>
      </c>
      <c r="L76" s="10" t="n"/>
    </row>
    <row r="77">
      <c r="A77" s="4" t="n"/>
      <c r="B77" s="11">
        <f>IF(A77="","",TEXT(A77,"mmm yyyy"))</f>
        <v/>
      </c>
      <c r="C77" s="6" t="n"/>
      <c r="D77" s="7" t="n"/>
      <c r="E77" s="7" t="n"/>
      <c r="F77" s="7" t="n"/>
      <c r="G77" s="6" t="n"/>
      <c r="H77" s="8" t="n"/>
      <c r="I77" s="8" t="n"/>
      <c r="J77" s="12">
        <f>IF(OR(H77="",I77=""),"",H77-I77)</f>
        <v/>
      </c>
      <c r="K77" s="11">
        <f>IF(J77="","",IF(J77&gt;=0,"Under Budget","Over Budget"))</f>
        <v/>
      </c>
      <c r="L77" s="10" t="n"/>
    </row>
    <row r="78">
      <c r="A78" s="4" t="n"/>
      <c r="B78" s="5">
        <f>IF(A78="","",TEXT(A78,"mmm yyyy"))</f>
        <v/>
      </c>
      <c r="C78" s="6" t="n"/>
      <c r="D78" s="7" t="n"/>
      <c r="E78" s="7" t="n"/>
      <c r="F78" s="7" t="n"/>
      <c r="G78" s="6" t="n"/>
      <c r="H78" s="8" t="n"/>
      <c r="I78" s="8" t="n"/>
      <c r="J78" s="9">
        <f>IF(OR(H78="",I78=""),"",H78-I78)</f>
        <v/>
      </c>
      <c r="K78" s="5">
        <f>IF(J78="","",IF(J78&gt;=0,"Under Budget","Over Budget"))</f>
        <v/>
      </c>
      <c r="L78" s="10" t="n"/>
    </row>
    <row r="79">
      <c r="A79" s="4" t="n"/>
      <c r="B79" s="11">
        <f>IF(A79="","",TEXT(A79,"mmm yyyy"))</f>
        <v/>
      </c>
      <c r="C79" s="6" t="n"/>
      <c r="D79" s="7" t="n"/>
      <c r="E79" s="7" t="n"/>
      <c r="F79" s="7" t="n"/>
      <c r="G79" s="6" t="n"/>
      <c r="H79" s="8" t="n"/>
      <c r="I79" s="8" t="n"/>
      <c r="J79" s="12">
        <f>IF(OR(H79="",I79=""),"",H79-I79)</f>
        <v/>
      </c>
      <c r="K79" s="11">
        <f>IF(J79="","",IF(J79&gt;=0,"Under Budget","Over Budget"))</f>
        <v/>
      </c>
      <c r="L79" s="10" t="n"/>
    </row>
    <row r="80">
      <c r="A80" s="4" t="n"/>
      <c r="B80" s="5">
        <f>IF(A80="","",TEXT(A80,"mmm yyyy"))</f>
        <v/>
      </c>
      <c r="C80" s="6" t="n"/>
      <c r="D80" s="7" t="n"/>
      <c r="E80" s="7" t="n"/>
      <c r="F80" s="7" t="n"/>
      <c r="G80" s="6" t="n"/>
      <c r="H80" s="8" t="n"/>
      <c r="I80" s="8" t="n"/>
      <c r="J80" s="9">
        <f>IF(OR(H80="",I80=""),"",H80-I80)</f>
        <v/>
      </c>
      <c r="K80" s="5">
        <f>IF(J80="","",IF(J80&gt;=0,"Under Budget","Over Budget"))</f>
        <v/>
      </c>
      <c r="L80" s="10" t="n"/>
    </row>
    <row r="81">
      <c r="A81" s="4" t="n"/>
      <c r="B81" s="11">
        <f>IF(A81="","",TEXT(A81,"mmm yyyy"))</f>
        <v/>
      </c>
      <c r="C81" s="6" t="n"/>
      <c r="D81" s="7" t="n"/>
      <c r="E81" s="7" t="n"/>
      <c r="F81" s="7" t="n"/>
      <c r="G81" s="6" t="n"/>
      <c r="H81" s="8" t="n"/>
      <c r="I81" s="8" t="n"/>
      <c r="J81" s="12">
        <f>IF(OR(H81="",I81=""),"",H81-I81)</f>
        <v/>
      </c>
      <c r="K81" s="11">
        <f>IF(J81="","",IF(J81&gt;=0,"Under Budget","Over Budget"))</f>
        <v/>
      </c>
      <c r="L81" s="10" t="n"/>
    </row>
    <row r="82">
      <c r="A82" s="4" t="n"/>
      <c r="B82" s="5">
        <f>IF(A82="","",TEXT(A82,"mmm yyyy"))</f>
        <v/>
      </c>
      <c r="C82" s="6" t="n"/>
      <c r="D82" s="7" t="n"/>
      <c r="E82" s="7" t="n"/>
      <c r="F82" s="7" t="n"/>
      <c r="G82" s="6" t="n"/>
      <c r="H82" s="8" t="n"/>
      <c r="I82" s="8" t="n"/>
      <c r="J82" s="9">
        <f>IF(OR(H82="",I82=""),"",H82-I82)</f>
        <v/>
      </c>
      <c r="K82" s="5">
        <f>IF(J82="","",IF(J82&gt;=0,"Under Budget","Over Budget"))</f>
        <v/>
      </c>
      <c r="L82" s="10" t="n"/>
    </row>
    <row r="83">
      <c r="A83" s="4" t="n"/>
      <c r="B83" s="11">
        <f>IF(A83="","",TEXT(A83,"mmm yyyy"))</f>
        <v/>
      </c>
      <c r="C83" s="6" t="n"/>
      <c r="D83" s="7" t="n"/>
      <c r="E83" s="7" t="n"/>
      <c r="F83" s="7" t="n"/>
      <c r="G83" s="6" t="n"/>
      <c r="H83" s="8" t="n"/>
      <c r="I83" s="8" t="n"/>
      <c r="J83" s="12">
        <f>IF(OR(H83="",I83=""),"",H83-I83)</f>
        <v/>
      </c>
      <c r="K83" s="11">
        <f>IF(J83="","",IF(J83&gt;=0,"Under Budget","Over Budget"))</f>
        <v/>
      </c>
      <c r="L83" s="10" t="n"/>
    </row>
    <row r="84">
      <c r="A84" s="4" t="n"/>
      <c r="B84" s="5">
        <f>IF(A84="","",TEXT(A84,"mmm yyyy"))</f>
        <v/>
      </c>
      <c r="C84" s="6" t="n"/>
      <c r="D84" s="7" t="n"/>
      <c r="E84" s="7" t="n"/>
      <c r="F84" s="7" t="n"/>
      <c r="G84" s="6" t="n"/>
      <c r="H84" s="8" t="n"/>
      <c r="I84" s="8" t="n"/>
      <c r="J84" s="9">
        <f>IF(OR(H84="",I84=""),"",H84-I84)</f>
        <v/>
      </c>
      <c r="K84" s="5">
        <f>IF(J84="","",IF(J84&gt;=0,"Under Budget","Over Budget"))</f>
        <v/>
      </c>
      <c r="L84" s="10" t="n"/>
    </row>
    <row r="85">
      <c r="A85" s="4" t="n"/>
      <c r="B85" s="11">
        <f>IF(A85="","",TEXT(A85,"mmm yyyy"))</f>
        <v/>
      </c>
      <c r="C85" s="6" t="n"/>
      <c r="D85" s="7" t="n"/>
      <c r="E85" s="7" t="n"/>
      <c r="F85" s="7" t="n"/>
      <c r="G85" s="6" t="n"/>
      <c r="H85" s="8" t="n"/>
      <c r="I85" s="8" t="n"/>
      <c r="J85" s="12">
        <f>IF(OR(H85="",I85=""),"",H85-I85)</f>
        <v/>
      </c>
      <c r="K85" s="11">
        <f>IF(J85="","",IF(J85&gt;=0,"Under Budget","Over Budget"))</f>
        <v/>
      </c>
      <c r="L85" s="10" t="n"/>
    </row>
    <row r="86">
      <c r="A86" s="4" t="n"/>
      <c r="B86" s="5">
        <f>IF(A86="","",TEXT(A86,"mmm yyyy"))</f>
        <v/>
      </c>
      <c r="C86" s="6" t="n"/>
      <c r="D86" s="7" t="n"/>
      <c r="E86" s="7" t="n"/>
      <c r="F86" s="7" t="n"/>
      <c r="G86" s="6" t="n"/>
      <c r="H86" s="8" t="n"/>
      <c r="I86" s="8" t="n"/>
      <c r="J86" s="9">
        <f>IF(OR(H86="",I86=""),"",H86-I86)</f>
        <v/>
      </c>
      <c r="K86" s="5">
        <f>IF(J86="","",IF(J86&gt;=0,"Under Budget","Over Budget"))</f>
        <v/>
      </c>
      <c r="L86" s="10" t="n"/>
    </row>
    <row r="87">
      <c r="A87" s="4" t="n"/>
      <c r="B87" s="11">
        <f>IF(A87="","",TEXT(A87,"mmm yyyy"))</f>
        <v/>
      </c>
      <c r="C87" s="6" t="n"/>
      <c r="D87" s="7" t="n"/>
      <c r="E87" s="7" t="n"/>
      <c r="F87" s="7" t="n"/>
      <c r="G87" s="6" t="n"/>
      <c r="H87" s="8" t="n"/>
      <c r="I87" s="8" t="n"/>
      <c r="J87" s="12">
        <f>IF(OR(H87="",I87=""),"",H87-I87)</f>
        <v/>
      </c>
      <c r="K87" s="11">
        <f>IF(J87="","",IF(J87&gt;=0,"Under Budget","Over Budget"))</f>
        <v/>
      </c>
      <c r="L87" s="10" t="n"/>
    </row>
    <row r="88">
      <c r="A88" s="4" t="n"/>
      <c r="B88" s="5">
        <f>IF(A88="","",TEXT(A88,"mmm yyyy"))</f>
        <v/>
      </c>
      <c r="C88" s="6" t="n"/>
      <c r="D88" s="7" t="n"/>
      <c r="E88" s="7" t="n"/>
      <c r="F88" s="7" t="n"/>
      <c r="G88" s="6" t="n"/>
      <c r="H88" s="8" t="n"/>
      <c r="I88" s="8" t="n"/>
      <c r="J88" s="9">
        <f>IF(OR(H88="",I88=""),"",H88-I88)</f>
        <v/>
      </c>
      <c r="K88" s="5">
        <f>IF(J88="","",IF(J88&gt;=0,"Under Budget","Over Budget"))</f>
        <v/>
      </c>
      <c r="L88" s="10" t="n"/>
    </row>
    <row r="89">
      <c r="A89" s="4" t="n"/>
      <c r="B89" s="11">
        <f>IF(A89="","",TEXT(A89,"mmm yyyy"))</f>
        <v/>
      </c>
      <c r="C89" s="6" t="n"/>
      <c r="D89" s="7" t="n"/>
      <c r="E89" s="7" t="n"/>
      <c r="F89" s="7" t="n"/>
      <c r="G89" s="6" t="n"/>
      <c r="H89" s="8" t="n"/>
      <c r="I89" s="8" t="n"/>
      <c r="J89" s="12">
        <f>IF(OR(H89="",I89=""),"",H89-I89)</f>
        <v/>
      </c>
      <c r="K89" s="11">
        <f>IF(J89="","",IF(J89&gt;=0,"Under Budget","Over Budget"))</f>
        <v/>
      </c>
      <c r="L89" s="10" t="n"/>
    </row>
    <row r="90">
      <c r="A90" s="4" t="n"/>
      <c r="B90" s="5">
        <f>IF(A90="","",TEXT(A90,"mmm yyyy"))</f>
        <v/>
      </c>
      <c r="C90" s="6" t="n"/>
      <c r="D90" s="7" t="n"/>
      <c r="E90" s="7" t="n"/>
      <c r="F90" s="7" t="n"/>
      <c r="G90" s="6" t="n"/>
      <c r="H90" s="8" t="n"/>
      <c r="I90" s="8" t="n"/>
      <c r="J90" s="9">
        <f>IF(OR(H90="",I90=""),"",H90-I90)</f>
        <v/>
      </c>
      <c r="K90" s="5">
        <f>IF(J90="","",IF(J90&gt;=0,"Under Budget","Over Budget"))</f>
        <v/>
      </c>
      <c r="L90" s="10" t="n"/>
    </row>
    <row r="91">
      <c r="A91" s="4" t="n"/>
      <c r="B91" s="11">
        <f>IF(A91="","",TEXT(A91,"mmm yyyy"))</f>
        <v/>
      </c>
      <c r="C91" s="6" t="n"/>
      <c r="D91" s="7" t="n"/>
      <c r="E91" s="7" t="n"/>
      <c r="F91" s="7" t="n"/>
      <c r="G91" s="6" t="n"/>
      <c r="H91" s="8" t="n"/>
      <c r="I91" s="8" t="n"/>
      <c r="J91" s="12">
        <f>IF(OR(H91="",I91=""),"",H91-I91)</f>
        <v/>
      </c>
      <c r="K91" s="11">
        <f>IF(J91="","",IF(J91&gt;=0,"Under Budget","Over Budget"))</f>
        <v/>
      </c>
      <c r="L91" s="10" t="n"/>
    </row>
    <row r="92">
      <c r="A92" s="4" t="n"/>
      <c r="B92" s="5">
        <f>IF(A92="","",TEXT(A92,"mmm yyyy"))</f>
        <v/>
      </c>
      <c r="C92" s="6" t="n"/>
      <c r="D92" s="7" t="n"/>
      <c r="E92" s="7" t="n"/>
      <c r="F92" s="7" t="n"/>
      <c r="G92" s="6" t="n"/>
      <c r="H92" s="8" t="n"/>
      <c r="I92" s="8" t="n"/>
      <c r="J92" s="9">
        <f>IF(OR(H92="",I92=""),"",H92-I92)</f>
        <v/>
      </c>
      <c r="K92" s="5">
        <f>IF(J92="","",IF(J92&gt;=0,"Under Budget","Over Budget"))</f>
        <v/>
      </c>
      <c r="L92" s="10" t="n"/>
    </row>
    <row r="93">
      <c r="A93" s="4" t="n"/>
      <c r="B93" s="11">
        <f>IF(A93="","",TEXT(A93,"mmm yyyy"))</f>
        <v/>
      </c>
      <c r="C93" s="6" t="n"/>
      <c r="D93" s="7" t="n"/>
      <c r="E93" s="7" t="n"/>
      <c r="F93" s="7" t="n"/>
      <c r="G93" s="6" t="n"/>
      <c r="H93" s="8" t="n"/>
      <c r="I93" s="8" t="n"/>
      <c r="J93" s="12">
        <f>IF(OR(H93="",I93=""),"",H93-I93)</f>
        <v/>
      </c>
      <c r="K93" s="11">
        <f>IF(J93="","",IF(J93&gt;=0,"Under Budget","Over Budget"))</f>
        <v/>
      </c>
      <c r="L93" s="10" t="n"/>
    </row>
    <row r="94">
      <c r="A94" s="4" t="n"/>
      <c r="B94" s="5">
        <f>IF(A94="","",TEXT(A94,"mmm yyyy"))</f>
        <v/>
      </c>
      <c r="C94" s="6" t="n"/>
      <c r="D94" s="7" t="n"/>
      <c r="E94" s="7" t="n"/>
      <c r="F94" s="7" t="n"/>
      <c r="G94" s="6" t="n"/>
      <c r="H94" s="8" t="n"/>
      <c r="I94" s="8" t="n"/>
      <c r="J94" s="9">
        <f>IF(OR(H94="",I94=""),"",H94-I94)</f>
        <v/>
      </c>
      <c r="K94" s="5">
        <f>IF(J94="","",IF(J94&gt;=0,"Under Budget","Over Budget"))</f>
        <v/>
      </c>
      <c r="L94" s="10" t="n"/>
    </row>
    <row r="95">
      <c r="A95" s="4" t="n"/>
      <c r="B95" s="11">
        <f>IF(A95="","",TEXT(A95,"mmm yyyy"))</f>
        <v/>
      </c>
      <c r="C95" s="6" t="n"/>
      <c r="D95" s="7" t="n"/>
      <c r="E95" s="7" t="n"/>
      <c r="F95" s="7" t="n"/>
      <c r="G95" s="6" t="n"/>
      <c r="H95" s="8" t="n"/>
      <c r="I95" s="8" t="n"/>
      <c r="J95" s="12">
        <f>IF(OR(H95="",I95=""),"",H95-I95)</f>
        <v/>
      </c>
      <c r="K95" s="11">
        <f>IF(J95="","",IF(J95&gt;=0,"Under Budget","Over Budget"))</f>
        <v/>
      </c>
      <c r="L95" s="10" t="n"/>
    </row>
    <row r="96">
      <c r="A96" s="4" t="n"/>
      <c r="B96" s="5">
        <f>IF(A96="","",TEXT(A96,"mmm yyyy"))</f>
        <v/>
      </c>
      <c r="C96" s="6" t="n"/>
      <c r="D96" s="7" t="n"/>
      <c r="E96" s="7" t="n"/>
      <c r="F96" s="7" t="n"/>
      <c r="G96" s="6" t="n"/>
      <c r="H96" s="8" t="n"/>
      <c r="I96" s="8" t="n"/>
      <c r="J96" s="9">
        <f>IF(OR(H96="",I96=""),"",H96-I96)</f>
        <v/>
      </c>
      <c r="K96" s="5">
        <f>IF(J96="","",IF(J96&gt;=0,"Under Budget","Over Budget"))</f>
        <v/>
      </c>
      <c r="L96" s="10" t="n"/>
    </row>
    <row r="97">
      <c r="A97" s="4" t="n"/>
      <c r="B97" s="11">
        <f>IF(A97="","",TEXT(A97,"mmm yyyy"))</f>
        <v/>
      </c>
      <c r="C97" s="6" t="n"/>
      <c r="D97" s="7" t="n"/>
      <c r="E97" s="7" t="n"/>
      <c r="F97" s="7" t="n"/>
      <c r="G97" s="6" t="n"/>
      <c r="H97" s="8" t="n"/>
      <c r="I97" s="8" t="n"/>
      <c r="J97" s="12">
        <f>IF(OR(H97="",I97=""),"",H97-I97)</f>
        <v/>
      </c>
      <c r="K97" s="11">
        <f>IF(J97="","",IF(J97&gt;=0,"Under Budget","Over Budget"))</f>
        <v/>
      </c>
      <c r="L97" s="10" t="n"/>
    </row>
    <row r="98">
      <c r="A98" s="4" t="n"/>
      <c r="B98" s="5">
        <f>IF(A98="","",TEXT(A98,"mmm yyyy"))</f>
        <v/>
      </c>
      <c r="C98" s="6" t="n"/>
      <c r="D98" s="7" t="n"/>
      <c r="E98" s="7" t="n"/>
      <c r="F98" s="7" t="n"/>
      <c r="G98" s="6" t="n"/>
      <c r="H98" s="8" t="n"/>
      <c r="I98" s="8" t="n"/>
      <c r="J98" s="9">
        <f>IF(OR(H98="",I98=""),"",H98-I98)</f>
        <v/>
      </c>
      <c r="K98" s="5">
        <f>IF(J98="","",IF(J98&gt;=0,"Under Budget","Over Budget"))</f>
        <v/>
      </c>
      <c r="L98" s="10" t="n"/>
    </row>
    <row r="99">
      <c r="A99" s="4" t="n"/>
      <c r="B99" s="11">
        <f>IF(A99="","",TEXT(A99,"mmm yyyy"))</f>
        <v/>
      </c>
      <c r="C99" s="6" t="n"/>
      <c r="D99" s="7" t="n"/>
      <c r="E99" s="7" t="n"/>
      <c r="F99" s="7" t="n"/>
      <c r="G99" s="6" t="n"/>
      <c r="H99" s="8" t="n"/>
      <c r="I99" s="8" t="n"/>
      <c r="J99" s="12">
        <f>IF(OR(H99="",I99=""),"",H99-I99)</f>
        <v/>
      </c>
      <c r="K99" s="11">
        <f>IF(J99="","",IF(J99&gt;=0,"Under Budget","Over Budget"))</f>
        <v/>
      </c>
      <c r="L99" s="10" t="n"/>
    </row>
    <row r="100">
      <c r="A100" s="4" t="n"/>
      <c r="B100" s="5">
        <f>IF(A100="","",TEXT(A100,"mmm yyyy"))</f>
        <v/>
      </c>
      <c r="C100" s="6" t="n"/>
      <c r="D100" s="7" t="n"/>
      <c r="E100" s="7" t="n"/>
      <c r="F100" s="7" t="n"/>
      <c r="G100" s="6" t="n"/>
      <c r="H100" s="8" t="n"/>
      <c r="I100" s="8" t="n"/>
      <c r="J100" s="9">
        <f>IF(OR(H100="",I100=""),"",H100-I100)</f>
        <v/>
      </c>
      <c r="K100" s="5">
        <f>IF(J100="","",IF(J100&gt;=0,"Under Budget","Over Budget"))</f>
        <v/>
      </c>
      <c r="L100" s="10" t="n"/>
    </row>
    <row r="101">
      <c r="A101" s="4" t="n"/>
      <c r="B101" s="11">
        <f>IF(A101="","",TEXT(A101,"mmm yyyy"))</f>
        <v/>
      </c>
      <c r="C101" s="6" t="n"/>
      <c r="D101" s="7" t="n"/>
      <c r="E101" s="7" t="n"/>
      <c r="F101" s="7" t="n"/>
      <c r="G101" s="6" t="n"/>
      <c r="H101" s="8" t="n"/>
      <c r="I101" s="8" t="n"/>
      <c r="J101" s="12">
        <f>IF(OR(H101="",I101=""),"",H101-I101)</f>
        <v/>
      </c>
      <c r="K101" s="11">
        <f>IF(J101="","",IF(J101&gt;=0,"Under Budget","Over Budget"))</f>
        <v/>
      </c>
      <c r="L101" s="10" t="n"/>
    </row>
    <row r="102">
      <c r="A102" s="4" t="n"/>
      <c r="B102" s="5">
        <f>IF(A102="","",TEXT(A102,"mmm yyyy"))</f>
        <v/>
      </c>
      <c r="C102" s="6" t="n"/>
      <c r="D102" s="7" t="n"/>
      <c r="E102" s="7" t="n"/>
      <c r="F102" s="7" t="n"/>
      <c r="G102" s="6" t="n"/>
      <c r="H102" s="8" t="n"/>
      <c r="I102" s="8" t="n"/>
      <c r="J102" s="9">
        <f>IF(OR(H102="",I102=""),"",H102-I102)</f>
        <v/>
      </c>
      <c r="K102" s="5">
        <f>IF(J102="","",IF(J102&gt;=0,"Under Budget","Over Budget"))</f>
        <v/>
      </c>
      <c r="L102" s="10" t="n"/>
    </row>
    <row r="103">
      <c r="A103" s="4" t="n"/>
      <c r="B103" s="11">
        <f>IF(A103="","",TEXT(A103,"mmm yyyy"))</f>
        <v/>
      </c>
      <c r="C103" s="6" t="n"/>
      <c r="D103" s="7" t="n"/>
      <c r="E103" s="7" t="n"/>
      <c r="F103" s="7" t="n"/>
      <c r="G103" s="6" t="n"/>
      <c r="H103" s="8" t="n"/>
      <c r="I103" s="8" t="n"/>
      <c r="J103" s="12">
        <f>IF(OR(H103="",I103=""),"",H103-I103)</f>
        <v/>
      </c>
      <c r="K103" s="11">
        <f>IF(J103="","",IF(J103&gt;=0,"Under Budget","Over Budget"))</f>
        <v/>
      </c>
      <c r="L103" s="10" t="n"/>
    </row>
    <row r="104">
      <c r="A104" s="13" t="n"/>
      <c r="B104" s="13" t="n"/>
      <c r="C104" s="13" t="n"/>
      <c r="D104" s="13" t="n"/>
      <c r="E104" s="13" t="n"/>
      <c r="F104" s="13" t="n"/>
      <c r="G104" s="13" t="inlineStr">
        <is>
          <t>Totals</t>
        </is>
      </c>
      <c r="H104" s="14">
        <f>SUM(H4:H103)</f>
        <v/>
      </c>
      <c r="I104" s="14">
        <f>SUM(I4:I103)</f>
        <v/>
      </c>
      <c r="J104" s="14">
        <f>SUM(J4:J103)</f>
        <v/>
      </c>
      <c r="K104" s="13" t="n"/>
      <c r="L104" s="13" t="n"/>
    </row>
  </sheetData>
  <autoFilter ref="A3:L103"/>
  <mergeCells count="1">
    <mergeCell ref="A1:L1"/>
  </mergeCells>
  <conditionalFormatting sqref="J4:J103">
    <cfRule type="expression" priority="1" dxfId="0">
      <formula>J4&lt;0</formula>
    </cfRule>
    <cfRule type="expression" priority="2" dxfId="1">
      <formula>J4&gt;0</formula>
    </cfRule>
  </conditionalFormatting>
  <conditionalFormatting sqref="K4:K103">
    <cfRule type="expression" priority="3" dxfId="0">
      <formula>K4="Over Budget"</formula>
    </cfRule>
    <cfRule type="expression" priority="4" dxfId="1">
      <formula>K4="Under Budget"</formula>
    </cfRule>
  </conditionalFormatting>
  <dataValidations count="4">
    <dataValidation sqref="C4:C103" showErrorMessage="1" showInputMessage="1" allowBlank="1" type="list">
      <formula1>"Income,Expense"</formula1>
    </dataValidation>
    <dataValidation sqref="D4:D103" showErrorMessage="1" showInputMessage="1" allowBlank="1" type="list">
      <formula1>"Salary,Freelance,Housing,Utilities,Groceries,Transportation,Insurance,Dining Out,Entertainment,Savings,Other"</formula1>
    </dataValidation>
    <dataValidation sqref="G4:G103" showErrorMessage="1" showInputMessage="1" allowBlank="1" type="list">
      <formula1>"Cash,Debit Card,Credit Card,ACH Transfer,Auto Pay,Direct Deposit,Electronic Transfer,Payroll Deduction,Check,Other"</formula1>
    </dataValidation>
    <dataValidation sqref="H4:I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17" customWidth="1" min="6" max="6"/>
    <col width="23" customWidth="1" min="7" max="7"/>
    <col width="18" customWidth="1" min="8" max="8"/>
    <col width="4" customWidth="1" min="9" max="9"/>
    <col width="19" customWidth="1" min="10" max="10"/>
    <col width="19" customWidth="1" min="11" max="11"/>
    <col width="4" customWidth="1" min="12" max="12"/>
    <col width="14" customWidth="1" min="13" max="13"/>
  </cols>
  <sheetData>
    <row r="1" ht="26" customHeight="1">
      <c r="A1" s="1" t="inlineStr">
        <is>
          <t>2026 Household Budget Summary</t>
        </is>
      </c>
    </row>
    <row r="2"/>
    <row r="3" ht="22" customHeight="1">
      <c r="A3" s="15" t="inlineStr">
        <is>
          <t>Total Income</t>
        </is>
      </c>
      <c r="D3" s="15" t="inlineStr">
        <is>
          <t>Total Expenses</t>
        </is>
      </c>
      <c r="G3" s="15" t="inlineStr">
        <is>
          <t>Net Cash Flow</t>
        </is>
      </c>
      <c r="J3" s="15" t="inlineStr">
        <is>
          <t>Over-Budget Categories</t>
        </is>
      </c>
    </row>
    <row r="4" ht="22" customHeight="1">
      <c r="B4" s="16">
        <f>SUMIFS('Budget Detail'!$I$4:$I$103,'Budget Detail'!$C$4:$C$103,"Income")</f>
        <v/>
      </c>
      <c r="E4" s="16">
        <f>SUMIFS('Budget Detail'!$I$4:$I$103,'Budget Detail'!$C$4:$C$103,"Expense")</f>
        <v/>
      </c>
      <c r="H4" s="16">
        <f>$B$4-$E$4</f>
        <v/>
      </c>
      <c r="K4" s="17">
        <f>COUNTIF($F$15:$F$23,"Over Budget")</f>
        <v/>
      </c>
    </row>
    <row r="5"/>
    <row r="6"/>
    <row r="7" ht="22" customHeight="1">
      <c r="A7" s="15" t="inlineStr">
        <is>
          <t>Total Budgeted Expenses</t>
        </is>
      </c>
      <c r="D7" s="15" t="inlineStr">
        <is>
          <t>Total Actual Expenses</t>
        </is>
      </c>
      <c r="G7" s="15" t="inlineStr">
        <is>
          <t>Savings Rate</t>
        </is>
      </c>
      <c r="J7" s="15" t="inlineStr">
        <is>
          <t>Cash Flow Health</t>
        </is>
      </c>
    </row>
    <row r="8" ht="22" customHeight="1">
      <c r="B8" s="16">
        <f>SUMIFS('Budget Detail'!$H$4:$H$103,'Budget Detail'!$C$4:$C$103,"Expense")</f>
        <v/>
      </c>
      <c r="E8" s="16">
        <f>SUMIFS('Budget Detail'!$I$4:$I$103,'Budget Detail'!$C$4:$C$103,"Expense")</f>
        <v/>
      </c>
      <c r="H8" s="18">
        <f>IFERROR($H$4/$B$4,0)</f>
        <v/>
      </c>
      <c r="K8" s="19">
        <f>IF($H$4&gt;0,"Healthy","Review Needed")</f>
        <v/>
      </c>
    </row>
    <row r="9"/>
    <row r="10" ht="22" customHeight="1">
      <c r="A10" s="15" t="inlineStr">
        <is>
          <t>Average Monthly Expenses</t>
        </is>
      </c>
    </row>
    <row r="11" ht="22" customHeight="1">
      <c r="B11" s="16">
        <f>AVERAGE($C$28:$C$39)</f>
        <v/>
      </c>
    </row>
    <row r="12"/>
    <row r="13"/>
    <row r="14">
      <c r="A14" s="3" t="inlineStr">
        <is>
          <t>Category</t>
        </is>
      </c>
      <c r="B14" s="3" t="inlineStr">
        <is>
          <t>Budgeted</t>
        </is>
      </c>
      <c r="C14" s="3" t="inlineStr">
        <is>
          <t>Actual</t>
        </is>
      </c>
      <c r="D14" s="3" t="inlineStr">
        <is>
          <t>Variance</t>
        </is>
      </c>
      <c r="E14" s="3" t="inlineStr">
        <is>
          <t>% Used</t>
        </is>
      </c>
      <c r="F14" s="3" t="inlineStr">
        <is>
          <t>Status</t>
        </is>
      </c>
      <c r="J14" s="3" t="inlineStr">
        <is>
          <t>Category</t>
        </is>
      </c>
      <c r="K14" s="3" t="inlineStr">
        <is>
          <t>Planned Budget</t>
        </is>
      </c>
    </row>
    <row r="15">
      <c r="A15" s="20" t="inlineStr">
        <is>
          <t>Housing</t>
        </is>
      </c>
      <c r="B15" s="9">
        <f>IFERROR(VLOOKUP(A15,$J$15:$K$23,2,FALSE),0)</f>
        <v/>
      </c>
      <c r="C15" s="9">
        <f>SUMIFS('Budget Detail'!$I$4:$I$103,'Budget Detail'!$D$4:$D$103,A15,'Budget Detail'!$C$4:$C$103,"Expense")</f>
        <v/>
      </c>
      <c r="D15" s="9">
        <f>B15-C15</f>
        <v/>
      </c>
      <c r="E15" s="21">
        <f>IFERROR(C15/B15,0)</f>
        <v/>
      </c>
      <c r="F15" s="5">
        <f>IF(D15&gt;=0,"Under Budget","Over Budget")</f>
        <v/>
      </c>
      <c r="J15" s="7" t="inlineStr">
        <is>
          <t>Housing</t>
        </is>
      </c>
      <c r="K15" s="8" t="n">
        <v>1850</v>
      </c>
    </row>
    <row r="16">
      <c r="A16" s="22" t="inlineStr">
        <is>
          <t>Utilities</t>
        </is>
      </c>
      <c r="B16" s="12">
        <f>IFERROR(VLOOKUP(A16,$J$15:$K$23,2,FALSE),0)</f>
        <v/>
      </c>
      <c r="C16" s="12">
        <f>SUMIFS('Budget Detail'!$I$4:$I$103,'Budget Detail'!$D$4:$D$103,A16,'Budget Detail'!$C$4:$C$103,"Expense")</f>
        <v/>
      </c>
      <c r="D16" s="12">
        <f>B16-C16</f>
        <v/>
      </c>
      <c r="E16" s="23">
        <f>IFERROR(C16/B16,0)</f>
        <v/>
      </c>
      <c r="F16" s="11">
        <f>IF(D16&gt;=0,"Under Budget","Over Budget")</f>
        <v/>
      </c>
      <c r="J16" s="7" t="inlineStr">
        <is>
          <t>Utilities</t>
        </is>
      </c>
      <c r="K16" s="8" t="n">
        <v>150</v>
      </c>
    </row>
    <row r="17">
      <c r="A17" s="20" t="inlineStr">
        <is>
          <t>Groceries</t>
        </is>
      </c>
      <c r="B17" s="9">
        <f>IFERROR(VLOOKUP(A17,$J$15:$K$23,2,FALSE),0)</f>
        <v/>
      </c>
      <c r="C17" s="9">
        <f>SUMIFS('Budget Detail'!$I$4:$I$103,'Budget Detail'!$D$4:$D$103,A17,'Budget Detail'!$C$4:$C$103,"Expense")</f>
        <v/>
      </c>
      <c r="D17" s="9">
        <f>B17-C17</f>
        <v/>
      </c>
      <c r="E17" s="21">
        <f>IFERROR(C17/B17,0)</f>
        <v/>
      </c>
      <c r="F17" s="5">
        <f>IF(D17&gt;=0,"Under Budget","Over Budget")</f>
        <v/>
      </c>
      <c r="J17" s="7" t="inlineStr">
        <is>
          <t>Groceries</t>
        </is>
      </c>
      <c r="K17" s="8" t="n">
        <v>200</v>
      </c>
    </row>
    <row r="18">
      <c r="A18" s="22" t="inlineStr">
        <is>
          <t>Transportation</t>
        </is>
      </c>
      <c r="B18" s="12">
        <f>IFERROR(VLOOKUP(A18,$J$15:$K$23,2,FALSE),0)</f>
        <v/>
      </c>
      <c r="C18" s="12">
        <f>SUMIFS('Budget Detail'!$I$4:$I$103,'Budget Detail'!$D$4:$D$103,A18,'Budget Detail'!$C$4:$C$103,"Expense")</f>
        <v/>
      </c>
      <c r="D18" s="12">
        <f>B18-C18</f>
        <v/>
      </c>
      <c r="E18" s="23">
        <f>IFERROR(C18/B18,0)</f>
        <v/>
      </c>
      <c r="F18" s="11">
        <f>IF(D18&gt;=0,"Under Budget","Over Budget")</f>
        <v/>
      </c>
      <c r="J18" s="7" t="inlineStr">
        <is>
          <t>Transportation</t>
        </is>
      </c>
      <c r="K18" s="8" t="n">
        <v>100</v>
      </c>
    </row>
    <row r="19">
      <c r="A19" s="20" t="inlineStr">
        <is>
          <t>Insurance</t>
        </is>
      </c>
      <c r="B19" s="9">
        <f>IFERROR(VLOOKUP(A19,$J$15:$K$23,2,FALSE),0)</f>
        <v/>
      </c>
      <c r="C19" s="9">
        <f>SUMIFS('Budget Detail'!$I$4:$I$103,'Budget Detail'!$D$4:$D$103,A19,'Budget Detail'!$C$4:$C$103,"Expense")</f>
        <v/>
      </c>
      <c r="D19" s="9">
        <f>B19-C19</f>
        <v/>
      </c>
      <c r="E19" s="21">
        <f>IFERROR(C19/B19,0)</f>
        <v/>
      </c>
      <c r="F19" s="5">
        <f>IF(D19&gt;=0,"Under Budget","Over Budget")</f>
        <v/>
      </c>
      <c r="J19" s="7" t="inlineStr">
        <is>
          <t>Insurance</t>
        </is>
      </c>
      <c r="K19" s="8" t="n">
        <v>160</v>
      </c>
    </row>
    <row r="20">
      <c r="A20" s="22" t="inlineStr">
        <is>
          <t>Dining Out</t>
        </is>
      </c>
      <c r="B20" s="12">
        <f>IFERROR(VLOOKUP(A20,$J$15:$K$23,2,FALSE),0)</f>
        <v/>
      </c>
      <c r="C20" s="12">
        <f>SUMIFS('Budget Detail'!$I$4:$I$103,'Budget Detail'!$D$4:$D$103,A20,'Budget Detail'!$C$4:$C$103,"Expense")</f>
        <v/>
      </c>
      <c r="D20" s="12">
        <f>B20-C20</f>
        <v/>
      </c>
      <c r="E20" s="23">
        <f>IFERROR(C20/B20,0)</f>
        <v/>
      </c>
      <c r="F20" s="11">
        <f>IF(D20&gt;=0,"Under Budget","Over Budget")</f>
        <v/>
      </c>
      <c r="J20" s="7" t="inlineStr">
        <is>
          <t>Dining Out</t>
        </is>
      </c>
      <c r="K20" s="8" t="n">
        <v>75</v>
      </c>
    </row>
    <row r="21">
      <c r="A21" s="20" t="inlineStr">
        <is>
          <t>Entertainment</t>
        </is>
      </c>
      <c r="B21" s="9">
        <f>IFERROR(VLOOKUP(A21,$J$15:$K$23,2,FALSE),0)</f>
        <v/>
      </c>
      <c r="C21" s="9">
        <f>SUMIFS('Budget Detail'!$I$4:$I$103,'Budget Detail'!$D$4:$D$103,A21,'Budget Detail'!$C$4:$C$103,"Expense")</f>
        <v/>
      </c>
      <c r="D21" s="9">
        <f>B21-C21</f>
        <v/>
      </c>
      <c r="E21" s="21">
        <f>IFERROR(C21/B21,0)</f>
        <v/>
      </c>
      <c r="F21" s="5">
        <f>IF(D21&gt;=0,"Under Budget","Over Budget")</f>
        <v/>
      </c>
      <c r="J21" s="7" t="inlineStr">
        <is>
          <t>Entertainment</t>
        </is>
      </c>
      <c r="K21" s="8" t="n">
        <v>125</v>
      </c>
    </row>
    <row r="22">
      <c r="A22" s="22" t="inlineStr">
        <is>
          <t>Savings</t>
        </is>
      </c>
      <c r="B22" s="12">
        <f>IFERROR(VLOOKUP(A22,$J$15:$K$23,2,FALSE),0)</f>
        <v/>
      </c>
      <c r="C22" s="12">
        <f>SUMIFS('Budget Detail'!$I$4:$I$103,'Budget Detail'!$D$4:$D$103,A22,'Budget Detail'!$C$4:$C$103,"Expense")</f>
        <v/>
      </c>
      <c r="D22" s="12">
        <f>B22-C22</f>
        <v/>
      </c>
      <c r="E22" s="23">
        <f>IFERROR(C22/B22,0)</f>
        <v/>
      </c>
      <c r="F22" s="11">
        <f>IF(D22&gt;=0,"Under Budget","Over Budget")</f>
        <v/>
      </c>
      <c r="J22" s="7" t="inlineStr">
        <is>
          <t>Savings</t>
        </is>
      </c>
      <c r="K22" s="8" t="n">
        <v>500</v>
      </c>
    </row>
    <row r="23">
      <c r="A23" s="20" t="inlineStr">
        <is>
          <t>Other</t>
        </is>
      </c>
      <c r="B23" s="9">
        <f>IFERROR(VLOOKUP(A23,$J$15:$K$23,2,FALSE),0)</f>
        <v/>
      </c>
      <c r="C23" s="9">
        <f>SUMIFS('Budget Detail'!$I$4:$I$103,'Budget Detail'!$D$4:$D$103,A23,'Budget Detail'!$C$4:$C$103,"Expense")</f>
        <v/>
      </c>
      <c r="D23" s="9">
        <f>B23-C23</f>
        <v/>
      </c>
      <c r="E23" s="21">
        <f>IFERROR(C23/B23,0)</f>
        <v/>
      </c>
      <c r="F23" s="5">
        <f>IF(D23&gt;=0,"Under Budget","Over Budget")</f>
        <v/>
      </c>
      <c r="J23" s="7" t="inlineStr">
        <is>
          <t>Other</t>
        </is>
      </c>
      <c r="K23" s="8" t="n">
        <v>0</v>
      </c>
    </row>
    <row r="24"/>
    <row r="25"/>
    <row r="26"/>
    <row r="27">
      <c r="A27" s="3" t="inlineStr">
        <is>
          <t>Month</t>
        </is>
      </c>
      <c r="B27" s="3" t="inlineStr">
        <is>
          <t>Total Income</t>
        </is>
      </c>
      <c r="C27" s="3" t="inlineStr">
        <is>
          <t>Total Expenses</t>
        </is>
      </c>
      <c r="D27" s="3" t="inlineStr">
        <is>
          <t>Net Cash Flow</t>
        </is>
      </c>
      <c r="E27" s="3" t="inlineStr">
        <is>
          <t>Savings Rate</t>
        </is>
      </c>
    </row>
    <row r="28">
      <c r="A28" s="32" t="n">
        <v>46023</v>
      </c>
      <c r="B28" s="9">
        <f>SUMIFS('Budget Detail'!$I$4:$I$103,'Budget Detail'!$C$4:$C$103,"Income",'Budget Detail'!$B$4:$B$103,TEXT(A28,"mmm yyyy"))</f>
        <v/>
      </c>
      <c r="C28" s="9">
        <f>SUMIFS('Budget Detail'!$I$4:$I$103,'Budget Detail'!$C$4:$C$103,"Expense",'Budget Detail'!$B$4:$B$103,TEXT(A28,"mmm yyyy"))</f>
        <v/>
      </c>
      <c r="D28" s="9">
        <f>B28-C28</f>
        <v/>
      </c>
      <c r="E28" s="21">
        <f>IFERROR(D28/B28,0)</f>
        <v/>
      </c>
    </row>
    <row r="29">
      <c r="A29" s="33" t="n">
        <v>46054</v>
      </c>
      <c r="B29" s="12">
        <f>SUMIFS('Budget Detail'!$I$4:$I$103,'Budget Detail'!$C$4:$C$103,"Income",'Budget Detail'!$B$4:$B$103,TEXT(A29,"mmm yyyy"))</f>
        <v/>
      </c>
      <c r="C29" s="12">
        <f>SUMIFS('Budget Detail'!$I$4:$I$103,'Budget Detail'!$C$4:$C$103,"Expense",'Budget Detail'!$B$4:$B$103,TEXT(A29,"mmm yyyy"))</f>
        <v/>
      </c>
      <c r="D29" s="12">
        <f>B29-C29</f>
        <v/>
      </c>
      <c r="E29" s="23">
        <f>IFERROR(D29/B29,0)</f>
        <v/>
      </c>
    </row>
    <row r="30">
      <c r="A30" s="32" t="n">
        <v>46082</v>
      </c>
      <c r="B30" s="9">
        <f>SUMIFS('Budget Detail'!$I$4:$I$103,'Budget Detail'!$C$4:$C$103,"Income",'Budget Detail'!$B$4:$B$103,TEXT(A30,"mmm yyyy"))</f>
        <v/>
      </c>
      <c r="C30" s="9">
        <f>SUMIFS('Budget Detail'!$I$4:$I$103,'Budget Detail'!$C$4:$C$103,"Expense",'Budget Detail'!$B$4:$B$103,TEXT(A30,"mmm yyyy"))</f>
        <v/>
      </c>
      <c r="D30" s="9">
        <f>B30-C30</f>
        <v/>
      </c>
      <c r="E30" s="21">
        <f>IFERROR(D30/B30,0)</f>
        <v/>
      </c>
    </row>
    <row r="31">
      <c r="A31" s="33" t="n">
        <v>46113</v>
      </c>
      <c r="B31" s="12">
        <f>SUMIFS('Budget Detail'!$I$4:$I$103,'Budget Detail'!$C$4:$C$103,"Income",'Budget Detail'!$B$4:$B$103,TEXT(A31,"mmm yyyy"))</f>
        <v/>
      </c>
      <c r="C31" s="12">
        <f>SUMIFS('Budget Detail'!$I$4:$I$103,'Budget Detail'!$C$4:$C$103,"Expense",'Budget Detail'!$B$4:$B$103,TEXT(A31,"mmm yyyy"))</f>
        <v/>
      </c>
      <c r="D31" s="12">
        <f>B31-C31</f>
        <v/>
      </c>
      <c r="E31" s="23">
        <f>IFERROR(D31/B31,0)</f>
        <v/>
      </c>
    </row>
    <row r="32">
      <c r="A32" s="32" t="n">
        <v>46143</v>
      </c>
      <c r="B32" s="9">
        <f>SUMIFS('Budget Detail'!$I$4:$I$103,'Budget Detail'!$C$4:$C$103,"Income",'Budget Detail'!$B$4:$B$103,TEXT(A32,"mmm yyyy"))</f>
        <v/>
      </c>
      <c r="C32" s="9">
        <f>SUMIFS('Budget Detail'!$I$4:$I$103,'Budget Detail'!$C$4:$C$103,"Expense",'Budget Detail'!$B$4:$B$103,TEXT(A32,"mmm yyyy"))</f>
        <v/>
      </c>
      <c r="D32" s="9">
        <f>B32-C32</f>
        <v/>
      </c>
      <c r="E32" s="21">
        <f>IFERROR(D32/B32,0)</f>
        <v/>
      </c>
    </row>
    <row r="33">
      <c r="A33" s="33" t="n">
        <v>46174</v>
      </c>
      <c r="B33" s="12">
        <f>SUMIFS('Budget Detail'!$I$4:$I$103,'Budget Detail'!$C$4:$C$103,"Income",'Budget Detail'!$B$4:$B$103,TEXT(A33,"mmm yyyy"))</f>
        <v/>
      </c>
      <c r="C33" s="12">
        <f>SUMIFS('Budget Detail'!$I$4:$I$103,'Budget Detail'!$C$4:$C$103,"Expense",'Budget Detail'!$B$4:$B$103,TEXT(A33,"mmm yyyy"))</f>
        <v/>
      </c>
      <c r="D33" s="12">
        <f>B33-C33</f>
        <v/>
      </c>
      <c r="E33" s="23">
        <f>IFERROR(D33/B33,0)</f>
        <v/>
      </c>
    </row>
    <row r="34">
      <c r="A34" s="32" t="n">
        <v>46204</v>
      </c>
      <c r="B34" s="9">
        <f>SUMIFS('Budget Detail'!$I$4:$I$103,'Budget Detail'!$C$4:$C$103,"Income",'Budget Detail'!$B$4:$B$103,TEXT(A34,"mmm yyyy"))</f>
        <v/>
      </c>
      <c r="C34" s="9">
        <f>SUMIFS('Budget Detail'!$I$4:$I$103,'Budget Detail'!$C$4:$C$103,"Expense",'Budget Detail'!$B$4:$B$103,TEXT(A34,"mmm yyyy"))</f>
        <v/>
      </c>
      <c r="D34" s="9">
        <f>B34-C34</f>
        <v/>
      </c>
      <c r="E34" s="21">
        <f>IFERROR(D34/B34,0)</f>
        <v/>
      </c>
    </row>
    <row r="35">
      <c r="A35" s="33" t="n">
        <v>46235</v>
      </c>
      <c r="B35" s="12">
        <f>SUMIFS('Budget Detail'!$I$4:$I$103,'Budget Detail'!$C$4:$C$103,"Income",'Budget Detail'!$B$4:$B$103,TEXT(A35,"mmm yyyy"))</f>
        <v/>
      </c>
      <c r="C35" s="12">
        <f>SUMIFS('Budget Detail'!$I$4:$I$103,'Budget Detail'!$C$4:$C$103,"Expense",'Budget Detail'!$B$4:$B$103,TEXT(A35,"mmm yyyy"))</f>
        <v/>
      </c>
      <c r="D35" s="12">
        <f>B35-C35</f>
        <v/>
      </c>
      <c r="E35" s="23">
        <f>IFERROR(D35/B35,0)</f>
        <v/>
      </c>
    </row>
    <row r="36">
      <c r="A36" s="32" t="n">
        <v>46266</v>
      </c>
      <c r="B36" s="9">
        <f>SUMIFS('Budget Detail'!$I$4:$I$103,'Budget Detail'!$C$4:$C$103,"Income",'Budget Detail'!$B$4:$B$103,TEXT(A36,"mmm yyyy"))</f>
        <v/>
      </c>
      <c r="C36" s="9">
        <f>SUMIFS('Budget Detail'!$I$4:$I$103,'Budget Detail'!$C$4:$C$103,"Expense",'Budget Detail'!$B$4:$B$103,TEXT(A36,"mmm yyyy"))</f>
        <v/>
      </c>
      <c r="D36" s="9">
        <f>B36-C36</f>
        <v/>
      </c>
      <c r="E36" s="21">
        <f>IFERROR(D36/B36,0)</f>
        <v/>
      </c>
    </row>
    <row r="37">
      <c r="A37" s="33" t="n">
        <v>46296</v>
      </c>
      <c r="B37" s="12">
        <f>SUMIFS('Budget Detail'!$I$4:$I$103,'Budget Detail'!$C$4:$C$103,"Income",'Budget Detail'!$B$4:$B$103,TEXT(A37,"mmm yyyy"))</f>
        <v/>
      </c>
      <c r="C37" s="12">
        <f>SUMIFS('Budget Detail'!$I$4:$I$103,'Budget Detail'!$C$4:$C$103,"Expense",'Budget Detail'!$B$4:$B$103,TEXT(A37,"mmm yyyy"))</f>
        <v/>
      </c>
      <c r="D37" s="12">
        <f>B37-C37</f>
        <v/>
      </c>
      <c r="E37" s="23">
        <f>IFERROR(D37/B37,0)</f>
        <v/>
      </c>
    </row>
    <row r="38">
      <c r="A38" s="32" t="n">
        <v>46327</v>
      </c>
      <c r="B38" s="9">
        <f>SUMIFS('Budget Detail'!$I$4:$I$103,'Budget Detail'!$C$4:$C$103,"Income",'Budget Detail'!$B$4:$B$103,TEXT(A38,"mmm yyyy"))</f>
        <v/>
      </c>
      <c r="C38" s="9">
        <f>SUMIFS('Budget Detail'!$I$4:$I$103,'Budget Detail'!$C$4:$C$103,"Expense",'Budget Detail'!$B$4:$B$103,TEXT(A38,"mmm yyyy"))</f>
        <v/>
      </c>
      <c r="D38" s="9">
        <f>B38-C38</f>
        <v/>
      </c>
      <c r="E38" s="21">
        <f>IFERROR(D38/B38,0)</f>
        <v/>
      </c>
    </row>
    <row r="39">
      <c r="A39" s="33" t="n">
        <v>46357</v>
      </c>
      <c r="B39" s="12">
        <f>SUMIFS('Budget Detail'!$I$4:$I$103,'Budget Detail'!$C$4:$C$103,"Income",'Budget Detail'!$B$4:$B$103,TEXT(A39,"mmm yyyy"))</f>
        <v/>
      </c>
      <c r="C39" s="12">
        <f>SUMIFS('Budget Detail'!$I$4:$I$103,'Budget Detail'!$C$4:$C$103,"Expense",'Budget Detail'!$B$4:$B$103,TEXT(A39,"mmm yyyy"))</f>
        <v/>
      </c>
      <c r="D39" s="12">
        <f>B39-C39</f>
        <v/>
      </c>
      <c r="E39" s="23">
        <f>IFERROR(D39/B39,0)</f>
        <v/>
      </c>
    </row>
  </sheetData>
  <mergeCells count="1">
    <mergeCell ref="A1:K1"/>
  </mergeCells>
  <conditionalFormatting sqref="D15:D23">
    <cfRule type="expression" priority="1" dxfId="0">
      <formula>D15&lt;0</formula>
    </cfRule>
    <cfRule type="expression" priority="2" dxfId="1">
      <formula>D15&gt;0</formula>
    </cfRule>
  </conditionalFormatting>
  <conditionalFormatting sqref="F15:F23">
    <cfRule type="expression" priority="3" dxfId="0">
      <formula>F15="Over Budget"</formula>
    </cfRule>
    <cfRule type="expression" priority="4" dxfId="1">
      <formula>F15="Under Budget"</formula>
    </cfRule>
  </conditionalFormatting>
  <conditionalFormatting sqref="K8">
    <cfRule type="expression" priority="5" dxfId="1">
      <formula>K8="Healthy"</formula>
    </cfRule>
    <cfRule type="expression" priority="6" dxfId="0">
      <formula>K8="Review Needed"</formula>
    </cfRule>
  </conditionalFormatting>
  <conditionalFormatting sqref="D28:D39">
    <cfRule type="expression" priority="7" dxfId="0">
      <formula>D28&lt;0</formula>
    </cfRule>
    <cfRule type="expression" priority="8" dxfId="1">
      <formula>D28&gt;0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9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6" customHeight="1">
      <c r="A1" s="1" t="inlineStr">
        <is>
          <t>Financial Budget Workbook Instructions</t>
        </is>
      </c>
    </row>
    <row r="2"/>
    <row r="3">
      <c r="A3" s="26" t="inlineStr">
        <is>
          <t>Getting Started</t>
        </is>
      </c>
      <c r="B3" s="27" t="n"/>
      <c r="C3" s="27" t="n"/>
      <c r="D3" s="27" t="n"/>
      <c r="E3" s="27" t="n"/>
      <c r="F3" s="27" t="n"/>
      <c r="G3" s="27" t="n"/>
      <c r="H3" s="27" t="n"/>
    </row>
    <row r="4" ht="26" customHeight="1">
      <c r="A4" s="28" t="inlineStr">
        <is>
          <t>1. On Budget Detail, enter income and expenses only in the yellow input cells.</t>
        </is>
      </c>
      <c r="B4" s="34" t="n"/>
      <c r="C4" s="34" t="n"/>
      <c r="D4" s="34" t="n"/>
      <c r="E4" s="34" t="n"/>
      <c r="F4" s="34" t="n"/>
      <c r="G4" s="34" t="n"/>
      <c r="H4" s="35" t="n"/>
    </row>
    <row r="5" ht="26" customHeight="1">
      <c r="A5" s="30" t="inlineStr">
        <is>
          <t>2. Use consistent categories so Budget Summary formulas and charts remain accurate.</t>
        </is>
      </c>
      <c r="B5" s="34" t="n"/>
      <c r="C5" s="34" t="n"/>
      <c r="D5" s="34" t="n"/>
      <c r="E5" s="34" t="n"/>
      <c r="F5" s="34" t="n"/>
      <c r="G5" s="34" t="n"/>
      <c r="H5" s="35" t="n"/>
    </row>
    <row r="6" ht="26" customHeight="1">
      <c r="A6" s="28" t="inlineStr">
        <is>
          <t>3. Enter expenses as positive dollar amounts; the workbook calculates variance automatically.</t>
        </is>
      </c>
      <c r="B6" s="34" t="n"/>
      <c r="C6" s="34" t="n"/>
      <c r="D6" s="34" t="n"/>
      <c r="E6" s="34" t="n"/>
      <c r="F6" s="34" t="n"/>
      <c r="G6" s="34" t="n"/>
      <c r="H6" s="35" t="n"/>
    </row>
    <row r="7" ht="26" customHeight="1">
      <c r="A7" s="30" t="inlineStr">
        <is>
          <t>4. Review Budget Summary each month for budget variances, cash flow, and savings rate.</t>
        </is>
      </c>
      <c r="B7" s="34" t="n"/>
      <c r="C7" s="34" t="n"/>
      <c r="D7" s="34" t="n"/>
      <c r="E7" s="34" t="n"/>
      <c r="F7" s="34" t="n"/>
      <c r="G7" s="34" t="n"/>
      <c r="H7" s="35" t="n"/>
    </row>
    <row r="8" ht="26" customHeight="1">
      <c r="A8" s="28" t="inlineStr">
        <is>
          <t>5. Update recurring items such as rent, utilities, insurance, 401(k) contributions, subscriptions, and payroll deposits.</t>
        </is>
      </c>
      <c r="B8" s="34" t="n"/>
      <c r="C8" s="34" t="n"/>
      <c r="D8" s="34" t="n"/>
      <c r="E8" s="34" t="n"/>
      <c r="F8" s="34" t="n"/>
      <c r="G8" s="34" t="n"/>
      <c r="H8" s="35" t="n"/>
    </row>
    <row r="9" ht="26" customHeight="1">
      <c r="A9" s="30" t="inlineStr">
        <is>
          <t>6. Use this template for household budgeting, small-business cash planning, or monthly financial reviews.</t>
        </is>
      </c>
      <c r="B9" s="34" t="n"/>
      <c r="C9" s="34" t="n"/>
      <c r="D9" s="34" t="n"/>
      <c r="E9" s="34" t="n"/>
      <c r="F9" s="34" t="n"/>
      <c r="G9" s="34" t="n"/>
      <c r="H9" s="35" t="n"/>
    </row>
    <row r="10" ht="26" customHeight="1">
      <c r="A10" s="28" t="inlineStr">
        <is>
          <t>7. This workbook is a planning tool and is not tax, legal, or investment advice.</t>
        </is>
      </c>
      <c r="B10" s="34" t="n"/>
      <c r="C10" s="34" t="n"/>
      <c r="D10" s="34" t="n"/>
      <c r="E10" s="34" t="n"/>
      <c r="F10" s="34" t="n"/>
      <c r="G10" s="34" t="n"/>
      <c r="H10" s="35" t="n"/>
    </row>
    <row r="11"/>
    <row r="12">
      <c r="A12" s="3" t="inlineStr">
        <is>
          <t>Budget Detail Column</t>
        </is>
      </c>
      <c r="B12" s="3" t="inlineStr">
        <is>
          <t>Purpose</t>
        </is>
      </c>
    </row>
    <row r="13" ht="28" customHeight="1">
      <c r="A13" s="30" t="inlineStr">
        <is>
          <t>Date</t>
        </is>
      </c>
      <c r="B13" s="30" t="inlineStr">
        <is>
          <t>Transaction date in MM/DD/YYYY format.</t>
        </is>
      </c>
    </row>
    <row r="14" ht="28" customHeight="1">
      <c r="A14" s="28" t="inlineStr">
        <is>
          <t>Month</t>
        </is>
      </c>
      <c r="B14" s="28" t="inlineStr">
        <is>
          <t>Calculates automatically from the transaction date.</t>
        </is>
      </c>
    </row>
    <row r="15" ht="28" customHeight="1">
      <c r="A15" s="30" t="inlineStr">
        <is>
          <t>Type</t>
        </is>
      </c>
      <c r="B15" s="30" t="inlineStr">
        <is>
          <t>Choose Income or Expense.</t>
        </is>
      </c>
    </row>
    <row r="16" ht="28" customHeight="1">
      <c r="A16" s="28" t="inlineStr">
        <is>
          <t>Category</t>
        </is>
      </c>
      <c r="B16" s="28" t="inlineStr">
        <is>
          <t>Use a consistent category such as Housing, Groceries, or Savings.</t>
        </is>
      </c>
    </row>
    <row r="17" ht="28" customHeight="1">
      <c r="A17" s="30" t="inlineStr">
        <is>
          <t>Description</t>
        </is>
      </c>
      <c r="B17" s="30" t="inlineStr">
        <is>
          <t>Brief explanation of the transaction.</t>
        </is>
      </c>
    </row>
    <row r="18" ht="28" customHeight="1">
      <c r="A18" s="28" t="inlineStr">
        <is>
          <t>Payee / Source</t>
        </is>
      </c>
      <c r="B18" s="28" t="inlineStr">
        <is>
          <t>Vendor, employer, client, or payment recipient.</t>
        </is>
      </c>
    </row>
    <row r="19" ht="28" customHeight="1">
      <c r="A19" s="30" t="inlineStr">
        <is>
          <t>Payment Method</t>
        </is>
      </c>
      <c r="B19" s="30" t="inlineStr">
        <is>
          <t>How the transaction was paid or received.</t>
        </is>
      </c>
    </row>
    <row r="20" ht="28" customHeight="1">
      <c r="A20" s="28" t="inlineStr">
        <is>
          <t>Budgeted Amount</t>
        </is>
      </c>
      <c r="B20" s="28" t="inlineStr">
        <is>
          <t>Planned amount for the transaction.</t>
        </is>
      </c>
    </row>
    <row r="21" ht="28" customHeight="1">
      <c r="A21" s="30" t="inlineStr">
        <is>
          <t>Actual Amount</t>
        </is>
      </c>
      <c r="B21" s="30" t="inlineStr">
        <is>
          <t>Actual amount paid or received.</t>
        </is>
      </c>
    </row>
    <row r="22" ht="28" customHeight="1">
      <c r="A22" s="28" t="inlineStr">
        <is>
          <t>Variance</t>
        </is>
      </c>
      <c r="B22" s="28" t="inlineStr">
        <is>
          <t>Budgeted Amount minus Actual Amount.</t>
        </is>
      </c>
    </row>
    <row r="23" ht="28" customHeight="1">
      <c r="A23" s="30" t="inlineStr">
        <is>
          <t>Status</t>
        </is>
      </c>
      <c r="B23" s="30" t="inlineStr">
        <is>
          <t>Shows Under Budget or Over Budget automatically.</t>
        </is>
      </c>
    </row>
    <row r="24" ht="28" customHeight="1">
      <c r="A24" s="28" t="inlineStr">
        <is>
          <t>Notes</t>
        </is>
      </c>
      <c r="B24" s="28" t="inlineStr">
        <is>
          <t>Optional details such as location, purpose, or follow-up reminders.</t>
        </is>
      </c>
    </row>
    <row r="25"/>
    <row r="26"/>
    <row r="27">
      <c r="A27" s="26" t="inlineStr">
        <is>
          <t>Sheet Guide</t>
        </is>
      </c>
      <c r="B27" s="27" t="n"/>
      <c r="C27" s="27" t="n"/>
      <c r="D27" s="27" t="n"/>
      <c r="E27" s="27" t="n"/>
      <c r="F27" s="27" t="n"/>
      <c r="G27" s="27" t="n"/>
      <c r="H27" s="27" t="n"/>
    </row>
    <row r="28" ht="32" customHeight="1">
      <c r="A28" s="30" t="inlineStr">
        <is>
          <t>Budget Detail</t>
        </is>
      </c>
      <c r="B28" s="30" t="inlineStr">
        <is>
          <t>Primary transaction entry sheet with yellow editable cells, automatic month labels, variance calculations, and budget status.</t>
        </is>
      </c>
    </row>
    <row r="29" ht="32" customHeight="1">
      <c r="A29" s="28" t="inlineStr">
        <is>
          <t>Budget Summary</t>
        </is>
      </c>
      <c r="B29" s="28" t="inlineStr">
        <is>
          <t>Dashboard with key metrics, category comparisons, annual monthly trends, and charts.</t>
        </is>
      </c>
    </row>
    <row r="30" ht="32" customHeight="1">
      <c r="A30" s="30" t="inlineStr">
        <is>
          <t>Instructions</t>
        </is>
      </c>
      <c r="B30" s="30" t="inlineStr">
        <is>
          <t>Quick reference for entering transactions and using this budget workbook.</t>
        </is>
      </c>
    </row>
  </sheetData>
  <mergeCells count="8">
    <mergeCell ref="A1:H1"/>
    <mergeCell ref="A4:H4"/>
    <mergeCell ref="A5:H5"/>
    <mergeCell ref="A6:H6"/>
    <mergeCell ref="A7:H7"/>
    <mergeCell ref="A8:H8"/>
    <mergeCell ref="A9:H9"/>
    <mergeCell ref="A10:H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2026-09-08T17:29:22Z</dcterms:created>
  <dcterms:modified xmlns:dcterms="http://purl.org/dc/terms/" xmlns:xsi="http://www.w3.org/2001/XMLSchema-instance" xsi:type="dcterms:W3CDTF">2026-09-08T17:29:22Z</dcterms:modified>
</cp:coreProperties>
</file>