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als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0E3A5B"/>
      <sz val="13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1A5680"/>
      </patternFill>
    </fill>
    <fill>
      <patternFill patternType="solid">
        <fgColor rgb="00EAF1F6"/>
      </patternFill>
    </fill>
    <fill>
      <patternFill patternType="solid">
        <fgColor rgb="00FFFBEB"/>
      </patternFill>
    </fill>
    <fill>
      <patternFill patternType="solid">
        <fgColor rgb="00F4A62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0" borderId="1" applyAlignment="1" pivotButton="0" quotePrefix="0" xfId="0">
      <alignment horizontal="center" vertical="center" wrapText="1"/>
    </xf>
    <xf numFmtId="9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9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0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b val="1"/>
        <color rgb="0016A34A"/>
      </font>
      <fill>
        <patternFill patternType="solid">
          <fgColor rgb="00DCFCE7"/>
        </patternFill>
      </fill>
    </dxf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B45309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Goals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'Dashboard'!$D$4:$D$7</f>
            </numRef>
          </cat>
          <val>
            <numRef>
              <f>'Dashboard'!$E$4:$E$7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Target vs Current Value by Goal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'Goals Tracker'!H2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'Goals Tracker'!$B$3:$B$12</f>
            </numRef>
          </cat>
          <val>
            <numRef>
              <f>'Goals Tracker'!$H$3:$H$12</f>
            </numRef>
          </val>
        </ser>
        <ser>
          <idx val="1"/>
          <order val="1"/>
          <tx>
            <strRef>
              <f>'Goals Tracker'!I2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'Goals Tracker'!$B$3:$B$12</f>
            </numRef>
          </cat>
          <val>
            <numRef>
              <f>'Goals Tracker'!$I$3:$I$12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Progress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'Dashboard'!E10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'Dashboard'!$D$11:$D$15</f>
            </numRef>
          </cat>
          <val>
            <numRef>
              <f>'Dashboard'!$E$11:$E$15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Average Progress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9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11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19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2" customWidth="1" min="3" max="3"/>
    <col width="11" customWidth="1" min="4" max="4"/>
    <col width="14" customWidth="1" min="5" max="5"/>
    <col width="12" customWidth="1" min="6" max="6"/>
    <col width="12" customWidth="1" min="7" max="7"/>
    <col width="14" customWidth="1" min="8" max="8"/>
    <col width="14" customWidth="1" min="9" max="9"/>
    <col width="11" customWidth="1" min="10" max="10"/>
    <col width="16" customWidth="1" min="11" max="11"/>
    <col width="16" customWidth="1" min="12" max="12"/>
    <col width="15" customWidth="1" min="13" max="13"/>
    <col width="15" customWidth="1" min="14" max="14"/>
    <col width="36" customWidth="1" min="15" max="15"/>
  </cols>
  <sheetData>
    <row r="1" ht="30" customHeight="1">
      <c r="A1" s="1" t="inlineStr">
        <is>
          <t>Goals Tracker — 2026</t>
        </is>
      </c>
    </row>
    <row r="2" ht="30" customHeight="1">
      <c r="A2" s="2" t="inlineStr">
        <is>
          <t>Goal ID</t>
        </is>
      </c>
      <c r="B2" s="2" t="inlineStr">
        <is>
          <t>Goal Name</t>
        </is>
      </c>
      <c r="C2" s="2" t="inlineStr">
        <is>
          <t>Category</t>
        </is>
      </c>
      <c r="D2" s="2" t="inlineStr">
        <is>
          <t>Owner</t>
        </is>
      </c>
      <c r="E2" s="2" t="inlineStr">
        <is>
          <t>City</t>
        </is>
      </c>
      <c r="F2" s="2" t="inlineStr">
        <is>
          <t>Start Date</t>
        </is>
      </c>
      <c r="G2" s="2" t="inlineStr">
        <is>
          <t>Target Date</t>
        </is>
      </c>
      <c r="H2" s="2" t="inlineStr">
        <is>
          <t>Target Value</t>
        </is>
      </c>
      <c r="I2" s="2" t="inlineStr">
        <is>
          <t>Current Value</t>
        </is>
      </c>
      <c r="J2" s="2" t="inlineStr">
        <is>
          <t>Progress %</t>
        </is>
      </c>
      <c r="K2" s="2" t="inlineStr">
        <is>
          <t>Progress Band</t>
        </is>
      </c>
      <c r="L2" s="2" t="inlineStr">
        <is>
          <t>Status</t>
        </is>
      </c>
      <c r="M2" s="2" t="inlineStr">
        <is>
          <t>Days Remaining</t>
        </is>
      </c>
      <c r="N2" s="2" t="inlineStr">
        <is>
          <t>Monthly Target</t>
        </is>
      </c>
      <c r="O2" s="2" t="inlineStr">
        <is>
          <t>Notes</t>
        </is>
      </c>
    </row>
    <row r="3" ht="22" customHeight="1">
      <c r="A3" s="3" t="inlineStr">
        <is>
          <t>G-001</t>
        </is>
      </c>
      <c r="B3" s="4" t="inlineStr">
        <is>
          <t>Emergency fund savings</t>
        </is>
      </c>
      <c r="C3" s="5" t="inlineStr">
        <is>
          <t>Finance</t>
        </is>
      </c>
      <c r="D3" s="5" t="inlineStr">
        <is>
          <t>James</t>
        </is>
      </c>
      <c r="E3" s="5" t="inlineStr">
        <is>
          <t>New York</t>
        </is>
      </c>
      <c r="F3" s="26" t="n">
        <v>46027</v>
      </c>
      <c r="G3" s="26" t="n">
        <v>46387</v>
      </c>
      <c r="H3" s="27" t="n">
        <v>12000</v>
      </c>
      <c r="I3" s="27" t="n">
        <v>12000</v>
      </c>
      <c r="J3" s="8">
        <f>IFERROR(I3/H3,0)</f>
        <v/>
      </c>
      <c r="K3" s="3">
        <f>IFERROR(VLOOKUP(J3,Dashboard!$J$5:$K$9,2,TRUE),"")</f>
        <v/>
      </c>
      <c r="L3" s="3">
        <f>IF(J3&gt;=1,"Completed",IF(G3&lt;TODAY(),"Overdue",IF(J3&gt;=0.75,"On Track","Needs Attention")))</f>
        <v/>
      </c>
      <c r="M3" s="3">
        <f>MAX(0,G3-TODAY())</f>
        <v/>
      </c>
      <c r="N3" s="28">
        <f>IFERROR((H3-I3)/MAX(1,DATEDIF(TODAY(),G3,"m")),0)</f>
        <v/>
      </c>
      <c r="O3" s="10" t="n"/>
    </row>
    <row r="4" ht="22" customHeight="1">
      <c r="A4" s="11" t="inlineStr">
        <is>
          <t>G-002</t>
        </is>
      </c>
      <c r="B4" s="4" t="inlineStr">
        <is>
          <t>Complete professional training courses</t>
        </is>
      </c>
      <c r="C4" s="5" t="inlineStr">
        <is>
          <t>Career</t>
        </is>
      </c>
      <c r="D4" s="5" t="inlineStr">
        <is>
          <t>Emily</t>
        </is>
      </c>
      <c r="E4" s="5" t="inlineStr">
        <is>
          <t>Los Angeles</t>
        </is>
      </c>
      <c r="F4" s="26" t="n">
        <v>46034</v>
      </c>
      <c r="G4" s="26" t="n">
        <v>46371</v>
      </c>
      <c r="H4" s="27" t="n">
        <v>24</v>
      </c>
      <c r="I4" s="27" t="n">
        <v>20</v>
      </c>
      <c r="J4" s="12">
        <f>IFERROR(I4/H4,0)</f>
        <v/>
      </c>
      <c r="K4" s="11">
        <f>IFERROR(VLOOKUP(J4,Dashboard!$J$5:$K$9,2,TRUE),"")</f>
        <v/>
      </c>
      <c r="L4" s="11">
        <f>IF(J4&gt;=1,"Completed",IF(G4&lt;TODAY(),"Overdue",IF(J4&gt;=0.75,"On Track","Needs Attention")))</f>
        <v/>
      </c>
      <c r="M4" s="11">
        <f>MAX(0,G4-TODAY())</f>
        <v/>
      </c>
      <c r="N4" s="29">
        <f>IFERROR((H4-I4)/MAX(1,DATEDIF(TODAY(),G4,"m")),0)</f>
        <v/>
      </c>
      <c r="O4" s="10" t="n"/>
    </row>
    <row r="5" ht="22" customHeight="1">
      <c r="A5" s="3" t="inlineStr">
        <is>
          <t>G-003</t>
        </is>
      </c>
      <c r="B5" s="4" t="inlineStr">
        <is>
          <t>Run 500 miles</t>
        </is>
      </c>
      <c r="C5" s="5" t="inlineStr">
        <is>
          <t>Health</t>
        </is>
      </c>
      <c r="D5" s="5" t="inlineStr">
        <is>
          <t>Michael</t>
        </is>
      </c>
      <c r="E5" s="5" t="inlineStr">
        <is>
          <t>Chicago</t>
        </is>
      </c>
      <c r="F5" s="26" t="n">
        <v>46041</v>
      </c>
      <c r="G5" s="26" t="n">
        <v>46356</v>
      </c>
      <c r="H5" s="27" t="n">
        <v>500</v>
      </c>
      <c r="I5" s="27" t="n">
        <v>430</v>
      </c>
      <c r="J5" s="8">
        <f>IFERROR(I5/H5,0)</f>
        <v/>
      </c>
      <c r="K5" s="3">
        <f>IFERROR(VLOOKUP(J5,Dashboard!$J$5:$K$9,2,TRUE),"")</f>
        <v/>
      </c>
      <c r="L5" s="3">
        <f>IF(J5&gt;=1,"Completed",IF(G5&lt;TODAY(),"Overdue",IF(J5&gt;=0.75,"On Track","Needs Attention")))</f>
        <v/>
      </c>
      <c r="M5" s="3">
        <f>MAX(0,G5-TODAY())</f>
        <v/>
      </c>
      <c r="N5" s="28">
        <f>IFERROR((H5-I5)/MAX(1,DATEDIF(TODAY(),G5,"m")),0)</f>
        <v/>
      </c>
      <c r="O5" s="10" t="n"/>
    </row>
    <row r="6" ht="22" customHeight="1">
      <c r="A6" s="11" t="inlineStr">
        <is>
          <t>G-004</t>
        </is>
      </c>
      <c r="B6" s="4" t="inlineStr">
        <is>
          <t>Pay down credit card debt</t>
        </is>
      </c>
      <c r="C6" s="5" t="inlineStr">
        <is>
          <t>Finance</t>
        </is>
      </c>
      <c r="D6" s="5" t="inlineStr">
        <is>
          <t>Ashley</t>
        </is>
      </c>
      <c r="E6" s="5" t="inlineStr">
        <is>
          <t>Houston</t>
        </is>
      </c>
      <c r="F6" s="26" t="n">
        <v>46055</v>
      </c>
      <c r="G6" s="26" t="n">
        <v>46326</v>
      </c>
      <c r="H6" s="27" t="n">
        <v>8000</v>
      </c>
      <c r="I6" s="27" t="n">
        <v>3200</v>
      </c>
      <c r="J6" s="12">
        <f>IFERROR(I6/H6,0)</f>
        <v/>
      </c>
      <c r="K6" s="11">
        <f>IFERROR(VLOOKUP(J6,Dashboard!$J$5:$K$9,2,TRUE),"")</f>
        <v/>
      </c>
      <c r="L6" s="11">
        <f>IF(J6&gt;=1,"Completed",IF(G6&lt;TODAY(),"Overdue",IF(J6&gt;=0.75,"On Track","Needs Attention")))</f>
        <v/>
      </c>
      <c r="M6" s="11">
        <f>MAX(0,G6-TODAY())</f>
        <v/>
      </c>
      <c r="N6" s="29">
        <f>IFERROR((H6-I6)/MAX(1,DATEDIF(TODAY(),G6,"m")),0)</f>
        <v/>
      </c>
      <c r="O6" s="10" t="n"/>
    </row>
    <row r="7" ht="22" customHeight="1">
      <c r="A7" s="3" t="inlineStr">
        <is>
          <t>G-005</t>
        </is>
      </c>
      <c r="B7" s="4" t="inlineStr">
        <is>
          <t>Earn project management certification</t>
        </is>
      </c>
      <c r="C7" s="5" t="inlineStr">
        <is>
          <t>Career</t>
        </is>
      </c>
      <c r="D7" s="5" t="inlineStr">
        <is>
          <t>David</t>
        </is>
      </c>
      <c r="E7" s="5" t="inlineStr">
        <is>
          <t>Phoenix</t>
        </is>
      </c>
      <c r="F7" s="26" t="n">
        <v>46062</v>
      </c>
      <c r="G7" s="26" t="n">
        <v>46218</v>
      </c>
      <c r="H7" s="27" t="n">
        <v>1</v>
      </c>
      <c r="I7" s="27" t="n">
        <v>0</v>
      </c>
      <c r="J7" s="8">
        <f>IFERROR(I7/H7,0)</f>
        <v/>
      </c>
      <c r="K7" s="3">
        <f>IFERROR(VLOOKUP(J7,Dashboard!$J$5:$K$9,2,TRUE),"")</f>
        <v/>
      </c>
      <c r="L7" s="3">
        <f>IF(J7&gt;=1,"Completed",IF(G7&lt;TODAY(),"Overdue",IF(J7&gt;=0.75,"On Track","Needs Attention")))</f>
        <v/>
      </c>
      <c r="M7" s="3">
        <f>MAX(0,G7-TODAY())</f>
        <v/>
      </c>
      <c r="N7" s="28">
        <f>IFERROR((H7-I7)/MAX(1,DATEDIF(TODAY(),G7,"m")),0)</f>
        <v/>
      </c>
      <c r="O7" s="10" t="n"/>
    </row>
    <row r="8" ht="22" customHeight="1">
      <c r="A8" s="11" t="inlineStr">
        <is>
          <t>G-006</t>
        </is>
      </c>
      <c r="B8" s="4" t="inlineStr">
        <is>
          <t>Invest in 401(k)</t>
        </is>
      </c>
      <c r="C8" s="5" t="inlineStr">
        <is>
          <t>Finance</t>
        </is>
      </c>
      <c r="D8" s="5" t="inlineStr">
        <is>
          <t>Jessica</t>
        </is>
      </c>
      <c r="E8" s="5" t="inlineStr">
        <is>
          <t>Philadelphia</t>
        </is>
      </c>
      <c r="F8" s="26" t="n">
        <v>46048</v>
      </c>
      <c r="G8" s="26" t="n">
        <v>46387</v>
      </c>
      <c r="H8" s="27" t="n">
        <v>10000</v>
      </c>
      <c r="I8" s="27" t="n">
        <v>6500</v>
      </c>
      <c r="J8" s="12">
        <f>IFERROR(I8/H8,0)</f>
        <v/>
      </c>
      <c r="K8" s="11">
        <f>IFERROR(VLOOKUP(J8,Dashboard!$J$5:$K$9,2,TRUE),"")</f>
        <v/>
      </c>
      <c r="L8" s="11">
        <f>IF(J8&gt;=1,"Completed",IF(G8&lt;TODAY(),"Overdue",IF(J8&gt;=0.75,"On Track","Needs Attention")))</f>
        <v/>
      </c>
      <c r="M8" s="11">
        <f>MAX(0,G8-TODAY())</f>
        <v/>
      </c>
      <c r="N8" s="29">
        <f>IFERROR((H8-I8)/MAX(1,DATEDIF(TODAY(),G8,"m")),0)</f>
        <v/>
      </c>
      <c r="O8" s="10" t="n"/>
    </row>
    <row r="9" ht="22" customHeight="1">
      <c r="A9" s="3" t="inlineStr">
        <is>
          <t>G-007</t>
        </is>
      </c>
      <c r="B9" s="4" t="inlineStr">
        <is>
          <t>Read business books</t>
        </is>
      </c>
      <c r="C9" s="5" t="inlineStr">
        <is>
          <t>Personal</t>
        </is>
      </c>
      <c r="D9" s="5" t="inlineStr">
        <is>
          <t>Chris</t>
        </is>
      </c>
      <c r="E9" s="5" t="inlineStr">
        <is>
          <t>San Antonio</t>
        </is>
      </c>
      <c r="F9" s="26" t="n">
        <v>46069</v>
      </c>
      <c r="G9" s="26" t="n">
        <v>46387</v>
      </c>
      <c r="H9" s="27" t="n">
        <v>18</v>
      </c>
      <c r="I9" s="27" t="n">
        <v>8</v>
      </c>
      <c r="J9" s="8">
        <f>IFERROR(I9/H9,0)</f>
        <v/>
      </c>
      <c r="K9" s="3">
        <f>IFERROR(VLOOKUP(J9,Dashboard!$J$5:$K$9,2,TRUE),"")</f>
        <v/>
      </c>
      <c r="L9" s="3">
        <f>IF(J9&gt;=1,"Completed",IF(G9&lt;TODAY(),"Overdue",IF(J9&gt;=0.75,"On Track","Needs Attention")))</f>
        <v/>
      </c>
      <c r="M9" s="3">
        <f>MAX(0,G9-TODAY())</f>
        <v/>
      </c>
      <c r="N9" s="28">
        <f>IFERROR((H9-I9)/MAX(1,DATEDIF(TODAY(),G9,"m")),0)</f>
        <v/>
      </c>
      <c r="O9" s="10" t="n"/>
    </row>
    <row r="10" ht="22" customHeight="1">
      <c r="A10" s="11" t="inlineStr">
        <is>
          <t>G-008</t>
        </is>
      </c>
      <c r="B10" s="4" t="inlineStr">
        <is>
          <t>Grow monthly freelance revenue</t>
        </is>
      </c>
      <c r="C10" s="5" t="inlineStr">
        <is>
          <t>Business</t>
        </is>
      </c>
      <c r="D10" s="5" t="inlineStr">
        <is>
          <t>Sarah</t>
        </is>
      </c>
      <c r="E10" s="5" t="inlineStr">
        <is>
          <t>Dallas</t>
        </is>
      </c>
      <c r="F10" s="26" t="n">
        <v>46027</v>
      </c>
      <c r="G10" s="26" t="n">
        <v>46295</v>
      </c>
      <c r="H10" s="27" t="n">
        <v>6000</v>
      </c>
      <c r="I10" s="27" t="n">
        <v>5100</v>
      </c>
      <c r="J10" s="12">
        <f>IFERROR(I10/H10,0)</f>
        <v/>
      </c>
      <c r="K10" s="11">
        <f>IFERROR(VLOOKUP(J10,Dashboard!$J$5:$K$9,2,TRUE),"")</f>
        <v/>
      </c>
      <c r="L10" s="11">
        <f>IF(J10&gt;=1,"Completed",IF(G10&lt;TODAY(),"Overdue",IF(J10&gt;=0.75,"On Track","Needs Attention")))</f>
        <v/>
      </c>
      <c r="M10" s="11">
        <f>MAX(0,G10-TODAY())</f>
        <v/>
      </c>
      <c r="N10" s="29">
        <f>IFERROR((H10-I10)/MAX(1,DATEDIF(TODAY(),G10,"m")),0)</f>
        <v/>
      </c>
      <c r="O10" s="10" t="n"/>
    </row>
    <row r="11" ht="22" customHeight="1">
      <c r="A11" s="3" t="inlineStr">
        <is>
          <t>G-009</t>
        </is>
      </c>
      <c r="B11" s="4" t="inlineStr">
        <is>
          <t>Complete strength-training sessions</t>
        </is>
      </c>
      <c r="C11" s="5" t="inlineStr">
        <is>
          <t>Health</t>
        </is>
      </c>
      <c r="D11" s="5" t="inlineStr">
        <is>
          <t>Robert</t>
        </is>
      </c>
      <c r="E11" s="5" t="inlineStr">
        <is>
          <t>Austin</t>
        </is>
      </c>
      <c r="F11" s="26" t="n">
        <v>46082</v>
      </c>
      <c r="G11" s="26" t="n">
        <v>46203</v>
      </c>
      <c r="H11" s="27" t="n">
        <v>30</v>
      </c>
      <c r="I11" s="27" t="n">
        <v>9</v>
      </c>
      <c r="J11" s="8">
        <f>IFERROR(I11/H11,0)</f>
        <v/>
      </c>
      <c r="K11" s="3">
        <f>IFERROR(VLOOKUP(J11,Dashboard!$J$5:$K$9,2,TRUE),"")</f>
        <v/>
      </c>
      <c r="L11" s="3">
        <f>IF(J11&gt;=1,"Completed",IF(G11&lt;TODAY(),"Overdue",IF(J11&gt;=0.75,"On Track","Needs Attention")))</f>
        <v/>
      </c>
      <c r="M11" s="3">
        <f>MAX(0,G11-TODAY())</f>
        <v/>
      </c>
      <c r="N11" s="28">
        <f>IFERROR((H11-I11)/MAX(1,DATEDIF(TODAY(),G11,"m")),0)</f>
        <v/>
      </c>
      <c r="O11" s="10" t="n"/>
    </row>
    <row r="12" ht="22" customHeight="1">
      <c r="A12" s="11" t="inlineStr">
        <is>
          <t>G-010</t>
        </is>
      </c>
      <c r="B12" s="4" t="inlineStr">
        <is>
          <t>Launch online consulting business</t>
        </is>
      </c>
      <c r="C12" s="5" t="inlineStr">
        <is>
          <t>Business</t>
        </is>
      </c>
      <c r="D12" s="5" t="inlineStr">
        <is>
          <t>Amanda</t>
        </is>
      </c>
      <c r="E12" s="5" t="inlineStr">
        <is>
          <t>Seattle</t>
        </is>
      </c>
      <c r="F12" s="26" t="n">
        <v>46096</v>
      </c>
      <c r="G12" s="26" t="n">
        <v>46387</v>
      </c>
      <c r="H12" s="27" t="n">
        <v>1</v>
      </c>
      <c r="I12" s="27" t="n">
        <v>1</v>
      </c>
      <c r="J12" s="12">
        <f>IFERROR(I12/H12,0)</f>
        <v/>
      </c>
      <c r="K12" s="11">
        <f>IFERROR(VLOOKUP(J12,Dashboard!$J$5:$K$9,2,TRUE),"")</f>
        <v/>
      </c>
      <c r="L12" s="11">
        <f>IF(J12&gt;=1,"Completed",IF(G12&lt;TODAY(),"Overdue",IF(J12&gt;=0.75,"On Track","Needs Attention")))</f>
        <v/>
      </c>
      <c r="M12" s="11">
        <f>MAX(0,G12-TODAY())</f>
        <v/>
      </c>
      <c r="N12" s="29">
        <f>IFERROR((H12-I12)/MAX(1,DATEDIF(TODAY(),G12,"m")),0)</f>
        <v/>
      </c>
      <c r="O12" s="10" t="n"/>
    </row>
  </sheetData>
  <mergeCells count="1">
    <mergeCell ref="A1:O1"/>
  </mergeCells>
  <conditionalFormatting sqref="J3:J12">
    <cfRule type="expression" priority="1" dxfId="0" stopIfTrue="1">
      <formula>$J3&gt;=1</formula>
    </cfRule>
    <cfRule type="expression" priority="2" dxfId="1" stopIfTrue="1">
      <formula>AND($J3&lt;0.5,$G3&lt;TODAY())</formula>
    </cfRule>
  </conditionalFormatting>
  <conditionalFormatting sqref="L3:L12">
    <cfRule type="expression" priority="3" dxfId="0" stopIfTrue="1">
      <formula>$L3="Completed"</formula>
    </cfRule>
    <cfRule type="expression" priority="4" dxfId="1" stopIfTrue="1">
      <formula>$L3="Overdue"</formula>
    </cfRule>
    <cfRule type="expression" priority="5" dxfId="2" stopIfTrue="1">
      <formula>$L3="Needs Attention"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4" customWidth="1" min="3" max="3"/>
    <col width="20" customWidth="1" min="4" max="4"/>
    <col width="16" customWidth="1" min="5" max="5"/>
    <col width="4" customWidth="1" min="6" max="6"/>
    <col width="4" customWidth="1" min="7" max="7"/>
    <col width="4" customWidth="1" min="8" max="8"/>
    <col width="4" customWidth="1" min="9" max="9"/>
    <col width="18" customWidth="1" min="10" max="10"/>
    <col width="18" customWidth="1" min="11" max="11"/>
  </cols>
  <sheetData>
    <row r="1" ht="30" customHeight="1">
      <c r="A1" s="1" t="inlineStr">
        <is>
          <t>Goals Dashboard — Executive Summary</t>
        </is>
      </c>
    </row>
    <row r="2"/>
    <row r="3">
      <c r="A3" s="14" t="inlineStr">
        <is>
          <t>Total Goals</t>
        </is>
      </c>
      <c r="B3" s="15">
        <f>COUNTA('Goals Tracker'!A3:A12)</f>
        <v/>
      </c>
      <c r="D3" s="2" t="inlineStr">
        <is>
          <t>Status Breakdown</t>
        </is>
      </c>
      <c r="E3" s="16" t="n"/>
    </row>
    <row r="4">
      <c r="A4" s="17" t="inlineStr">
        <is>
          <t>Completed Goals</t>
        </is>
      </c>
      <c r="B4" s="15">
        <f>COUNTIF('Goals Tracker'!L3:L12,"Completed")</f>
        <v/>
      </c>
      <c r="D4" s="18" t="inlineStr">
        <is>
          <t>Completed</t>
        </is>
      </c>
      <c r="E4" s="3">
        <f>COUNTIF('Goals Tracker'!L3:L12,D4)</f>
        <v/>
      </c>
      <c r="J4" s="2" t="inlineStr">
        <is>
          <t>Minimum Progress</t>
        </is>
      </c>
      <c r="K4" s="2" t="inlineStr">
        <is>
          <t>Progress Band</t>
        </is>
      </c>
    </row>
    <row r="5">
      <c r="A5" s="14" t="inlineStr">
        <is>
          <t>Overdue Goals</t>
        </is>
      </c>
      <c r="B5" s="15">
        <f>COUNTIF('Goals Tracker'!L3:L12,"Overdue")</f>
        <v/>
      </c>
      <c r="D5" s="19" t="inlineStr">
        <is>
          <t>On Track</t>
        </is>
      </c>
      <c r="E5" s="11">
        <f>COUNTIF('Goals Tracker'!L3:L12,D5)</f>
        <v/>
      </c>
      <c r="J5" s="8" t="n">
        <v>0</v>
      </c>
      <c r="K5" s="18" t="inlineStr">
        <is>
          <t>Just Started</t>
        </is>
      </c>
    </row>
    <row r="6">
      <c r="A6" s="17" t="inlineStr">
        <is>
          <t>Average Progress</t>
        </is>
      </c>
      <c r="B6" s="20">
        <f>IFERROR(AVERAGE('Goals Tracker'!J3:J12),0)</f>
        <v/>
      </c>
      <c r="D6" s="18" t="inlineStr">
        <is>
          <t>Needs Attention</t>
        </is>
      </c>
      <c r="E6" s="3">
        <f>COUNTIF('Goals Tracker'!L3:L12,D6)</f>
        <v/>
      </c>
      <c r="J6" s="12" t="n">
        <v>0.25</v>
      </c>
      <c r="K6" s="19" t="inlineStr">
        <is>
          <t>Early Progress</t>
        </is>
      </c>
    </row>
    <row r="7">
      <c r="A7" s="14" t="inlineStr">
        <is>
          <t>Total Target Value</t>
        </is>
      </c>
      <c r="B7" s="30">
        <f>SUM('Goals Tracker'!H3:H12)</f>
        <v/>
      </c>
      <c r="D7" s="19" t="inlineStr">
        <is>
          <t>Overdue</t>
        </is>
      </c>
      <c r="E7" s="11">
        <f>COUNTIF('Goals Tracker'!L3:L12,D7)</f>
        <v/>
      </c>
      <c r="J7" s="8" t="n">
        <v>0.5</v>
      </c>
      <c r="K7" s="18" t="inlineStr">
        <is>
          <t>Halfway There</t>
        </is>
      </c>
    </row>
    <row r="8">
      <c r="A8" s="17" t="inlineStr">
        <is>
          <t>Total Current Value</t>
        </is>
      </c>
      <c r="B8" s="30">
        <f>SUM('Goals Tracker'!I3:I12)</f>
        <v/>
      </c>
      <c r="J8" s="12" t="n">
        <v>0.75</v>
      </c>
      <c r="K8" s="19" t="inlineStr">
        <is>
          <t>Nearly Complete</t>
        </is>
      </c>
    </row>
    <row r="9">
      <c r="A9" s="14" t="inlineStr">
        <is>
          <t>Overall Completion %</t>
        </is>
      </c>
      <c r="B9" s="20">
        <f>IFERROR(SUM('Goals Tracker'!I3:I12)/SUM('Goals Tracker'!H3:H12),0)</f>
        <v/>
      </c>
      <c r="J9" s="8" t="n">
        <v>1</v>
      </c>
      <c r="K9" s="18" t="inlineStr">
        <is>
          <t>Completed</t>
        </is>
      </c>
    </row>
    <row r="10">
      <c r="D10" s="2" t="inlineStr">
        <is>
          <t>Average Progress by Category</t>
        </is>
      </c>
      <c r="E10" s="16" t="n"/>
    </row>
    <row r="11">
      <c r="D11" s="18" t="inlineStr">
        <is>
          <t>Finance</t>
        </is>
      </c>
      <c r="E11" s="8">
        <f>IFERROR(AVERAGEIF('Goals Tracker'!C3:C12,D11,'Goals Tracker'!J3:J12),0)</f>
        <v/>
      </c>
    </row>
    <row r="12">
      <c r="D12" s="19" t="inlineStr">
        <is>
          <t>Career</t>
        </is>
      </c>
      <c r="E12" s="12">
        <f>IFERROR(AVERAGEIF('Goals Tracker'!C3:C12,D12,'Goals Tracker'!J3:J12),0)</f>
        <v/>
      </c>
    </row>
    <row r="13">
      <c r="D13" s="18" t="inlineStr">
        <is>
          <t>Health</t>
        </is>
      </c>
      <c r="E13" s="8">
        <f>IFERROR(AVERAGEIF('Goals Tracker'!C3:C12,D13,'Goals Tracker'!J3:J12),0)</f>
        <v/>
      </c>
    </row>
    <row r="14">
      <c r="D14" s="19" t="inlineStr">
        <is>
          <t>Business</t>
        </is>
      </c>
      <c r="E14" s="12">
        <f>IFERROR(AVERAGEIF('Goals Tracker'!C3:C12,D14,'Goals Tracker'!J3:J12),0)</f>
        <v/>
      </c>
    </row>
    <row r="15">
      <c r="D15" s="18" t="inlineStr">
        <is>
          <t>Personal</t>
        </is>
      </c>
      <c r="E15" s="8">
        <f>IFERROR(AVERAGEIF('Goals Tracker'!C3:C12,D15,'Goals Tracker'!J3:J12),0)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 ht="30" customHeight="1">
      <c r="A1" s="1" t="inlineStr">
        <is>
          <t>How to Use This Goals Template</t>
        </is>
      </c>
    </row>
    <row r="2"/>
    <row r="3">
      <c r="A3" s="2" t="inlineStr">
        <is>
          <t>Step</t>
        </is>
      </c>
      <c r="B3" s="2" t="inlineStr">
        <is>
          <t>Instruction</t>
        </is>
      </c>
    </row>
    <row r="4" ht="22" customHeight="1">
      <c r="A4" s="22" t="inlineStr">
        <is>
          <t>1</t>
        </is>
      </c>
      <c r="B4" s="18" t="inlineStr">
        <is>
          <t>Enter or replace the sample goals in the yellow input cells on the Goals Tracker sheet.</t>
        </is>
      </c>
    </row>
    <row r="5" ht="22" customHeight="1">
      <c r="A5" s="23" t="inlineStr">
        <is>
          <t>2</t>
        </is>
      </c>
      <c r="B5" s="19" t="inlineStr">
        <is>
          <t>Use consistent units within each goal, such as dollars, miles, workouts, certifications, or completed tasks.</t>
        </is>
      </c>
    </row>
    <row r="6" ht="22" customHeight="1">
      <c r="A6" s="22" t="inlineStr">
        <is>
          <t>3</t>
        </is>
      </c>
      <c r="B6" s="18" t="inlineStr">
        <is>
          <t>Enter Target Value and Current Value as numeric amounts so Progress % calculates correctly.</t>
        </is>
      </c>
    </row>
    <row r="7" ht="22" customHeight="1">
      <c r="A7" s="23" t="inlineStr">
        <is>
          <t>4</t>
        </is>
      </c>
      <c r="B7" s="19" t="inlineStr">
        <is>
          <t>Do not overwrite the formula columns: Progress %, Progress Band, Days Remaining, or Monthly Target.</t>
        </is>
      </c>
    </row>
    <row r="8" ht="22" customHeight="1">
      <c r="A8" s="22" t="inlineStr">
        <is>
          <t>5</t>
        </is>
      </c>
      <c r="B8" s="18" t="inlineStr">
        <is>
          <t>Update Current Value regularly to refresh the dashboard metrics and charts automatically.</t>
        </is>
      </c>
    </row>
    <row r="9" ht="22" customHeight="1">
      <c r="A9" s="23" t="inlineStr">
        <is>
          <t>6</t>
        </is>
      </c>
      <c r="B9" s="19" t="inlineStr">
        <is>
          <t>Review overdue goals and adjust Target Dates when appropriate to keep plans realistic.</t>
        </is>
      </c>
    </row>
    <row r="10" ht="22" customHeight="1">
      <c r="A10" s="22" t="inlineStr">
        <is>
          <t>7</t>
        </is>
      </c>
      <c r="B10" s="18" t="inlineStr">
        <is>
          <t>Use the US date format (MM/DD/YYYY) and USD currency formatting where applicable.</t>
        </is>
      </c>
    </row>
    <row r="11" ht="22" customHeight="1">
      <c r="A11" s="23" t="inlineStr">
        <is>
          <t>8</t>
        </is>
      </c>
      <c r="B11" s="19" t="inlineStr">
        <is>
          <t>Check the Dashboard for total, completed, and overdue goals, plus overall completion percentage.</t>
        </is>
      </c>
    </row>
    <row r="12"/>
    <row r="13">
      <c r="A13" s="24" t="inlineStr">
        <is>
          <t>Sheet Guide</t>
        </is>
      </c>
    </row>
    <row r="14">
      <c r="A14" s="2" t="inlineStr">
        <is>
          <t>Sheet</t>
        </is>
      </c>
      <c r="B14" s="2" t="inlineStr">
        <is>
          <t>Purpose</t>
        </is>
      </c>
    </row>
    <row r="15" ht="30" customHeight="1">
      <c r="A15" s="14" t="inlineStr">
        <is>
          <t>Goals Tracker</t>
        </is>
      </c>
      <c r="B15" s="18" t="inlineStr">
        <is>
          <t>Enter goals, owners, dates, and values. Formula columns calculate progress, band, status, days remaining, and monthly target.</t>
        </is>
      </c>
    </row>
    <row r="16" ht="30" customHeight="1">
      <c r="A16" s="25" t="inlineStr">
        <is>
          <t>Dashboard</t>
        </is>
      </c>
      <c r="B16" s="19" t="inlineStr">
        <is>
          <t>Summary cards, progress-band lookup table, and charts for status breakdown, target vs current value, and category progress.</t>
        </is>
      </c>
    </row>
    <row r="17" ht="30" customHeight="1">
      <c r="A17" s="14" t="inlineStr">
        <is>
          <t>Instructions</t>
        </is>
      </c>
      <c r="B17" s="18" t="inlineStr">
        <is>
          <t>This guide. Follow the steps above to keep the workbook accurate.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2026-08-01T04:59:27Z</dcterms:created>
  <dcterms:modified xmlns:dcterms="http://purl.org/dc/terms/" xmlns:xsi="http://www.w3.org/2001/XMLSchema-instance" xsi:type="dcterms:W3CDTF">2026-08-01T04:59:27Z</dcterms:modified>
</cp:coreProperties>
</file>