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CP Hazard Analysis" sheetId="1" state="visible" r:id="rId1"/>
    <sheet xmlns:r="http://schemas.openxmlformats.org/officeDocument/2006/relationships" name="Monitoring Log" sheetId="2" state="visible" r:id="rId2"/>
    <sheet xmlns:r="http://schemas.openxmlformats.org/officeDocument/2006/relationships" name="Dashboard" sheetId="3" state="visible" r:id="rId3"/>
    <sheet xmlns:r="http://schemas.openxmlformats.org/officeDocument/2006/relationships" name="Instructions" sheetId="4" state="visible" r:id="rId4"/>
  </sheets>
  <definedNames/>
  <calcPr calcId="124519" fullCalcOnLoad="1"/>
</workbook>
</file>

<file path=xl/styles.xml><?xml version="1.0" encoding="utf-8"?>
<styleSheet xmlns="http://schemas.openxmlformats.org/spreadsheetml/2006/main">
  <numFmts count="2">
    <numFmt numFmtId="164" formatCode="MM/DD/YYYY"/>
    <numFmt numFmtId="165" formatCode="0.0%"/>
  </numFmts>
  <fonts count="5">
    <font>
      <name val="Calibri"/>
      <family val="2"/>
      <color theme="1"/>
      <sz val="11"/>
      <scheme val="minor"/>
    </font>
    <font>
      <name val="Calibri"/>
      <b val="1"/>
      <color rgb="00FFFFFF"/>
      <sz val="16"/>
    </font>
    <font>
      <name val="Calibri"/>
      <b val="1"/>
      <color rgb="000E3A5B"/>
      <sz val="10"/>
    </font>
    <font>
      <name val="Calibri"/>
      <color rgb="000E3A5B"/>
      <sz val="10"/>
    </font>
    <font>
      <name val="Calibri"/>
      <b val="1"/>
      <color rgb="00FFFFFF"/>
      <sz val="11"/>
    </font>
  </fonts>
  <fills count="8">
    <fill>
      <patternFill/>
    </fill>
    <fill>
      <patternFill patternType="gray125"/>
    </fill>
    <fill>
      <patternFill patternType="solid">
        <fgColor rgb="000E3A5B"/>
      </patternFill>
    </fill>
    <fill>
      <patternFill patternType="solid">
        <fgColor rgb="00FFFBEB"/>
      </patternFill>
    </fill>
    <fill>
      <patternFill patternType="solid">
        <fgColor rgb="00FFFFFF"/>
      </patternFill>
    </fill>
    <fill>
      <patternFill patternType="solid">
        <fgColor rgb="00EAF1F6"/>
      </patternFill>
    </fill>
    <fill>
      <patternFill patternType="solid">
        <fgColor rgb="00F4A62A"/>
      </patternFill>
    </fill>
    <fill>
      <patternFill patternType="solid">
        <fgColor rgb="001A5680"/>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164" fontId="3" fillId="3" borderId="1" pivotButton="0" quotePrefix="0" xfId="0"/>
    <xf numFmtId="0" fontId="4" fillId="2"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4" borderId="1" applyAlignment="1" pivotButton="0" quotePrefix="0" xfId="0">
      <alignment horizontal="left" vertical="center" wrapText="1"/>
    </xf>
    <xf numFmtId="0" fontId="3" fillId="5" borderId="1" applyAlignment="1" pivotButton="0" quotePrefix="0" xfId="0">
      <alignment horizontal="center" vertical="center" wrapText="1"/>
    </xf>
    <xf numFmtId="0" fontId="3" fillId="5" borderId="1" applyAlignment="1" pivotButton="0" quotePrefix="0" xfId="0">
      <alignment horizontal="left" vertical="center" wrapText="1"/>
    </xf>
    <xf numFmtId="0" fontId="2" fillId="0" borderId="1" pivotButton="0" quotePrefix="0" xfId="0"/>
    <xf numFmtId="0" fontId="0" fillId="0" borderId="1" pivotButton="0" quotePrefix="0" xfId="0"/>
    <xf numFmtId="0" fontId="2" fillId="6" borderId="1" applyAlignment="1" pivotButton="0" quotePrefix="0" xfId="0">
      <alignment horizontal="center" vertical="center" wrapText="1"/>
    </xf>
    <xf numFmtId="164" fontId="3" fillId="5" borderId="1" applyAlignment="1" pivotButton="0" quotePrefix="0" xfId="0">
      <alignment horizontal="center" vertical="center" wrapText="1"/>
    </xf>
    <xf numFmtId="164" fontId="3" fillId="4" borderId="1" applyAlignment="1" pivotButton="0" quotePrefix="0" xfId="0">
      <alignment horizontal="center" vertical="center" wrapText="1"/>
    </xf>
    <xf numFmtId="0" fontId="2" fillId="6" borderId="1" pivotButton="0" quotePrefix="0" xfId="0"/>
    <xf numFmtId="165" fontId="2" fillId="6" borderId="1" pivotButton="0" quotePrefix="0" xfId="0"/>
    <xf numFmtId="0" fontId="3" fillId="5" borderId="1" pivotButton="0" quotePrefix="0" xfId="0"/>
    <xf numFmtId="0" fontId="2" fillId="5" borderId="1" pivotButton="0" quotePrefix="0" xfId="0"/>
    <xf numFmtId="0" fontId="3" fillId="4" borderId="1" pivotButton="0" quotePrefix="0" xfId="0"/>
    <xf numFmtId="0" fontId="2" fillId="4" borderId="1" pivotButton="0" quotePrefix="0" xfId="0"/>
    <xf numFmtId="165" fontId="2" fillId="5" borderId="1" pivotButton="0" quotePrefix="0" xfId="0"/>
    <xf numFmtId="0" fontId="4" fillId="7" borderId="0" applyAlignment="1" pivotButton="0" quotePrefix="0" xfId="0">
      <alignment horizontal="center" vertical="center" wrapText="1"/>
    </xf>
    <xf numFmtId="0" fontId="0" fillId="7" borderId="0" pivotButton="0" quotePrefix="0" xfId="0"/>
    <xf numFmtId="165" fontId="3" fillId="4" borderId="1" applyAlignment="1" pivotButton="0" quotePrefix="0" xfId="0">
      <alignment horizontal="center" vertical="center" wrapText="1"/>
    </xf>
    <xf numFmtId="165" fontId="3" fillId="5" borderId="1" applyAlignment="1" pivotButton="0" quotePrefix="0" xfId="0">
      <alignment horizontal="center" vertical="center" wrapText="1"/>
    </xf>
    <xf numFmtId="0" fontId="3" fillId="0" borderId="1" pivotButton="0" quotePrefix="0" xfId="0"/>
    <xf numFmtId="0" fontId="2" fillId="6" borderId="1" applyAlignment="1" pivotButton="0" quotePrefix="0" xfId="0">
      <alignment horizontal="left" vertical="center"/>
    </xf>
    <xf numFmtId="0" fontId="3" fillId="0" borderId="1" applyAlignment="1" pivotButton="0" quotePrefix="0" xfId="0">
      <alignment horizontal="left" vertical="center" wrapText="1"/>
    </xf>
    <xf numFmtId="0" fontId="0" fillId="0" borderId="4" pivotButton="0" quotePrefix="0" xfId="0"/>
    <xf numFmtId="0" fontId="0" fillId="0" borderId="5" pivotButton="0" quotePrefix="0" xfId="0"/>
  </cellXfs>
  <cellStyles count="1">
    <cellStyle name="Normal" xfId="0" builtinId="0" hidden="0"/>
  </cellStyles>
  <dxfs count="3">
    <dxf>
      <font>
        <name val="Calibri"/>
        <b val="1"/>
        <color rgb="000E3A5B"/>
        <sz val="10"/>
      </font>
      <fill>
        <patternFill patternType="solid">
          <fgColor rgb="00F4A62A"/>
        </patternFill>
      </fill>
    </dxf>
    <dxf>
      <font>
        <name val="Calibri"/>
        <b val="1"/>
        <color rgb="0016A34A"/>
        <sz val="10"/>
      </font>
      <fill>
        <patternFill patternType="solid">
          <fgColor rgb="00D1F5DD"/>
        </patternFill>
      </fill>
    </dxf>
    <dxf>
      <font>
        <name val="Calibri"/>
        <b val="1"/>
        <color rgb="00DC2626"/>
        <sz val="10"/>
      </font>
      <fill>
        <patternFill patternType="solid">
          <fgColor rgb="00FBD5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Pass vs Fail Checks</a:t>
            </a:r>
          </a:p>
        </rich>
      </tx>
    </title>
    <plotArea>
      <pieChart>
        <varyColors val="1"/>
        <ser>
          <idx val="0"/>
          <order val="0"/>
          <spPr>
            <a:ln xmlns:a="http://schemas.openxmlformats.org/drawingml/2006/main">
              <a:prstDash val="solid"/>
            </a:ln>
          </spPr>
          <cat>
            <numRef>
              <f>'Dashboard'!$A$21:$A$22</f>
            </numRef>
          </cat>
          <val>
            <numRef>
              <f>'Dashboard'!$B$21:$B$22</f>
            </numRef>
          </val>
        </ser>
        <firstSliceAng val="0"/>
      </pieChart>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Checks by CCP Step (Pass vs Fail)</a:t>
            </a:r>
          </a:p>
        </rich>
      </tx>
    </title>
    <plotArea>
      <barChart>
        <barDir val="col"/>
        <grouping val="clustered"/>
        <ser>
          <idx val="0"/>
          <order val="0"/>
          <tx>
            <strRef>
              <f>'Dashboard'!C12</f>
            </strRef>
          </tx>
          <spPr>
            <a:solidFill xmlns:a="http://schemas.openxmlformats.org/drawingml/2006/main">
              <a:srgbClr val="16A34A"/>
            </a:solidFill>
            <a:ln xmlns:a="http://schemas.openxmlformats.org/drawingml/2006/main">
              <a:prstDash val="solid"/>
            </a:ln>
          </spPr>
          <cat>
            <numRef>
              <f>'Dashboard'!$A$13:$A$17</f>
            </numRef>
          </cat>
          <val>
            <numRef>
              <f>'Dashboard'!$C$13:$C$17</f>
            </numRef>
          </val>
        </ser>
        <ser>
          <idx val="1"/>
          <order val="1"/>
          <tx>
            <strRef>
              <f>'Dashboard'!D12</f>
            </strRef>
          </tx>
          <spPr>
            <a:solidFill xmlns:a="http://schemas.openxmlformats.org/drawingml/2006/main">
              <a:srgbClr val="DC2626"/>
            </a:solidFill>
            <a:ln xmlns:a="http://schemas.openxmlformats.org/drawingml/2006/main">
              <a:prstDash val="solid"/>
            </a:ln>
          </spPr>
          <cat>
            <numRef>
              <f>'Dashboard'!$A$13:$A$17</f>
            </numRef>
          </cat>
          <val>
            <numRef>
              <f>'Dashboard'!$D$13:$D$17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CCP Step</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Number of Checks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6</col>
      <colOff>0</colOff>
      <row>2</row>
      <rowOff>0</rowOff>
    </from>
    <ext cx="43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18</row>
      <rowOff>0</rowOff>
    </from>
    <ext cx="576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L16"/>
  <sheetViews>
    <sheetView workbookViewId="0">
      <pane ySplit="4" topLeftCell="A5" activePane="bottomLeft" state="frozen"/>
      <selection pane="bottomLeft" activeCell="A1" sqref="A1"/>
    </sheetView>
  </sheetViews>
  <sheetFormatPr baseColWidth="8" defaultRowHeight="15"/>
  <cols>
    <col width="9" customWidth="1" min="1" max="1"/>
    <col width="20" customWidth="1" min="2" max="2"/>
    <col width="13" customWidth="1" min="3" max="3"/>
    <col width="32" customWidth="1" min="4" max="4"/>
    <col width="8" customWidth="1" min="5" max="5"/>
    <col width="14" customWidth="1" min="6" max="6"/>
    <col width="14" customWidth="1" min="7" max="7"/>
    <col width="34" customWidth="1" min="8" max="8"/>
    <col width="13" customWidth="1" min="9" max="9"/>
    <col width="30" customWidth="1" min="10" max="10"/>
    <col width="18" customWidth="1" min="11" max="11"/>
    <col width="24" customWidth="1" min="12" max="12"/>
  </cols>
  <sheetData>
    <row r="1" ht="28" customHeight="1">
      <c r="A1" s="1" t="inlineStr">
        <is>
          <t>HACCP PLAN - HAZARD ANALYSIS &amp; CRITICAL CONTROL POINTS</t>
        </is>
      </c>
    </row>
    <row r="2">
      <c r="A2" s="2" t="inlineStr">
        <is>
          <t>Facility: Harbor Fresh Foods, Seattle, WA</t>
        </is>
      </c>
      <c r="G2" s="2" t="inlineStr">
        <is>
          <t>Plan Date:</t>
        </is>
      </c>
      <c r="H2" s="3" t="inlineStr">
        <is>
          <t>07/19/2026</t>
        </is>
      </c>
    </row>
    <row r="3"/>
    <row r="4" ht="32" customHeight="1">
      <c r="A4" s="4" t="inlineStr">
        <is>
          <t>Step No.</t>
        </is>
      </c>
      <c r="B4" s="4" t="inlineStr">
        <is>
          <t>Process Step</t>
        </is>
      </c>
      <c r="C4" s="4" t="inlineStr">
        <is>
          <t>Hazard Type</t>
        </is>
      </c>
      <c r="D4" s="4" t="inlineStr">
        <is>
          <t>Hazard Description</t>
        </is>
      </c>
      <c r="E4" s="4" t="inlineStr">
        <is>
          <t>CCP?</t>
        </is>
      </c>
      <c r="F4" s="4" t="inlineStr">
        <is>
          <t>Critical Limit Min (F)</t>
        </is>
      </c>
      <c r="G4" s="4" t="inlineStr">
        <is>
          <t>Critical Limit Max (F)</t>
        </is>
      </c>
      <c r="H4" s="4" t="inlineStr">
        <is>
          <t>Monitoring Procedure</t>
        </is>
      </c>
      <c r="I4" s="4" t="inlineStr">
        <is>
          <t>Frequency</t>
        </is>
      </c>
      <c r="J4" s="4" t="inlineStr">
        <is>
          <t>Corrective Action</t>
        </is>
      </c>
      <c r="K4" s="4" t="inlineStr">
        <is>
          <t>Responsible Person</t>
        </is>
      </c>
      <c r="L4" s="4" t="inlineStr">
        <is>
          <t>Verification Method</t>
        </is>
      </c>
    </row>
    <row r="5">
      <c r="A5" s="5" t="n">
        <v>1</v>
      </c>
      <c r="B5" s="6" t="inlineStr">
        <is>
          <t>Receiving</t>
        </is>
      </c>
      <c r="C5" s="5" t="inlineStr">
        <is>
          <t>Biological</t>
        </is>
      </c>
      <c r="D5" s="6" t="inlineStr">
        <is>
          <t>Pathogen growth from temperature abuse in transit</t>
        </is>
      </c>
      <c r="E5" s="5" t="inlineStr">
        <is>
          <t>Yes</t>
        </is>
      </c>
      <c r="F5" s="5" t="n">
        <v>32</v>
      </c>
      <c r="G5" s="5" t="n">
        <v>41</v>
      </c>
      <c r="H5" s="6" t="inlineStr">
        <is>
          <t>Check internal temp of refrigerated deliveries with calibrated thermometer</t>
        </is>
      </c>
      <c r="I5" s="5" t="inlineStr">
        <is>
          <t>Every delivery</t>
        </is>
      </c>
      <c r="J5" s="6" t="inlineStr">
        <is>
          <t>Reject load if above 41F; notify supplier</t>
        </is>
      </c>
      <c r="K5" s="6" t="inlineStr">
        <is>
          <t>Receiving Clerk</t>
        </is>
      </c>
      <c r="L5" s="6" t="inlineStr">
        <is>
          <t>Review receiving logs weekly</t>
        </is>
      </c>
    </row>
    <row r="6">
      <c r="A6" s="7" t="n">
        <v>2</v>
      </c>
      <c r="B6" s="8" t="inlineStr">
        <is>
          <t>Dry Storage</t>
        </is>
      </c>
      <c r="C6" s="7" t="inlineStr">
        <is>
          <t>Chemical</t>
        </is>
      </c>
      <c r="D6" s="8" t="inlineStr">
        <is>
          <t>Cross-contamination from cleaning chemicals</t>
        </is>
      </c>
      <c r="E6" s="7" t="inlineStr">
        <is>
          <t>No</t>
        </is>
      </c>
      <c r="F6" s="7" t="inlineStr">
        <is>
          <t>N/A</t>
        </is>
      </c>
      <c r="G6" s="7" t="inlineStr">
        <is>
          <t>N/A</t>
        </is>
      </c>
      <c r="H6" s="8" t="inlineStr">
        <is>
          <t>Visual inspection of storage separation</t>
        </is>
      </c>
      <c r="I6" s="7" t="inlineStr">
        <is>
          <t>Daily</t>
        </is>
      </c>
      <c r="J6" s="8" t="inlineStr">
        <is>
          <t>Relocate chemicals to designated area</t>
        </is>
      </c>
      <c r="K6" s="8" t="inlineStr">
        <is>
          <t>Warehouse Lead</t>
        </is>
      </c>
      <c r="L6" s="8" t="inlineStr">
        <is>
          <t>Monthly storage audit</t>
        </is>
      </c>
    </row>
    <row r="7">
      <c r="A7" s="5" t="n">
        <v>3</v>
      </c>
      <c r="B7" s="6" t="inlineStr">
        <is>
          <t>Cold Storage</t>
        </is>
      </c>
      <c r="C7" s="5" t="inlineStr">
        <is>
          <t>Biological</t>
        </is>
      </c>
      <c r="D7" s="6" t="inlineStr">
        <is>
          <t>Pathogen growth due to unit malfunction</t>
        </is>
      </c>
      <c r="E7" s="5" t="inlineStr">
        <is>
          <t>No</t>
        </is>
      </c>
      <c r="F7" s="5" t="inlineStr">
        <is>
          <t>N/A</t>
        </is>
      </c>
      <c r="G7" s="5" t="inlineStr">
        <is>
          <t>N/A</t>
        </is>
      </c>
      <c r="H7" s="6" t="inlineStr">
        <is>
          <t>Monitor unit thermometer display</t>
        </is>
      </c>
      <c r="I7" s="5" t="inlineStr">
        <is>
          <t>Every 4 hours</t>
        </is>
      </c>
      <c r="J7" s="6" t="inlineStr">
        <is>
          <t>Move product to backup unit; call technician</t>
        </is>
      </c>
      <c r="K7" s="6" t="inlineStr">
        <is>
          <t>Kitchen Supervisor</t>
        </is>
      </c>
      <c r="L7" s="6" t="inlineStr">
        <is>
          <t>Daily temp log review</t>
        </is>
      </c>
    </row>
    <row r="8">
      <c r="A8" s="7" t="n">
        <v>4</v>
      </c>
      <c r="B8" s="8" t="inlineStr">
        <is>
          <t>Prep / Thawing</t>
        </is>
      </c>
      <c r="C8" s="7" t="inlineStr">
        <is>
          <t>Physical</t>
        </is>
      </c>
      <c r="D8" s="8" t="inlineStr">
        <is>
          <t>Foreign object contamination during prep</t>
        </is>
      </c>
      <c r="E8" s="7" t="inlineStr">
        <is>
          <t>No</t>
        </is>
      </c>
      <c r="F8" s="7" t="inlineStr">
        <is>
          <t>N/A</t>
        </is>
      </c>
      <c r="G8" s="7" t="inlineStr">
        <is>
          <t>N/A</t>
        </is>
      </c>
      <c r="H8" s="8" t="inlineStr">
        <is>
          <t>Visual inspection of prep surfaces and product</t>
        </is>
      </c>
      <c r="I8" s="7" t="inlineStr">
        <is>
          <t>Each batch</t>
        </is>
      </c>
      <c r="J8" s="8" t="inlineStr">
        <is>
          <t>Discard contaminated product</t>
        </is>
      </c>
      <c r="K8" s="8" t="inlineStr">
        <is>
          <t>Line Cook</t>
        </is>
      </c>
      <c r="L8" s="8" t="inlineStr">
        <is>
          <t>Supervisor spot check</t>
        </is>
      </c>
    </row>
    <row r="9">
      <c r="A9" s="5" t="n">
        <v>5</v>
      </c>
      <c r="B9" s="6" t="inlineStr">
        <is>
          <t>Cooking</t>
        </is>
      </c>
      <c r="C9" s="5" t="inlineStr">
        <is>
          <t>Biological</t>
        </is>
      </c>
      <c r="D9" s="6" t="inlineStr">
        <is>
          <t>Survival of pathogens due to undercooking</t>
        </is>
      </c>
      <c r="E9" s="5" t="inlineStr">
        <is>
          <t>Yes</t>
        </is>
      </c>
      <c r="F9" s="5" t="n">
        <v>165</v>
      </c>
      <c r="G9" s="5" t="n">
        <v>212</v>
      </c>
      <c r="H9" s="6" t="inlineStr">
        <is>
          <t>Measure internal temperature with probe thermometer</t>
        </is>
      </c>
      <c r="I9" s="5" t="inlineStr">
        <is>
          <t>Every batch</t>
        </is>
      </c>
      <c r="J9" s="6" t="inlineStr">
        <is>
          <t>Continue cooking until temp reached; re-check</t>
        </is>
      </c>
      <c r="K9" s="6" t="inlineStr">
        <is>
          <t>Line Cook</t>
        </is>
      </c>
      <c r="L9" s="6" t="inlineStr">
        <is>
          <t>Chef reviews cook log daily</t>
        </is>
      </c>
    </row>
    <row r="10">
      <c r="A10" s="7" t="n">
        <v>6</v>
      </c>
      <c r="B10" s="8" t="inlineStr">
        <is>
          <t>Cooling</t>
        </is>
      </c>
      <c r="C10" s="7" t="inlineStr">
        <is>
          <t>Biological</t>
        </is>
      </c>
      <c r="D10" s="8" t="inlineStr">
        <is>
          <t>Bacterial growth during slow cooling</t>
        </is>
      </c>
      <c r="E10" s="7" t="inlineStr">
        <is>
          <t>Yes</t>
        </is>
      </c>
      <c r="F10" s="7" t="n">
        <v>34</v>
      </c>
      <c r="G10" s="7" t="n">
        <v>70</v>
      </c>
      <c r="H10" s="8" t="inlineStr">
        <is>
          <t>Check temperature at 2-hour and 6-hour intervals</t>
        </is>
      </c>
      <c r="I10" s="7" t="inlineStr">
        <is>
          <t>Every batch</t>
        </is>
      </c>
      <c r="J10" s="8" t="inlineStr">
        <is>
          <t>Re-chill or discard if limit exceeded</t>
        </is>
      </c>
      <c r="K10" s="8" t="inlineStr">
        <is>
          <t>Kitchen Supervisor</t>
        </is>
      </c>
      <c r="L10" s="8" t="inlineStr">
        <is>
          <t>Weekly cooling log audit</t>
        </is>
      </c>
    </row>
    <row r="11">
      <c r="A11" s="5" t="n">
        <v>7</v>
      </c>
      <c r="B11" s="6" t="inlineStr">
        <is>
          <t>Reheating</t>
        </is>
      </c>
      <c r="C11" s="5" t="inlineStr">
        <is>
          <t>Biological</t>
        </is>
      </c>
      <c r="D11" s="6" t="inlineStr">
        <is>
          <t>Pathogen survival from inadequate reheating</t>
        </is>
      </c>
      <c r="E11" s="5" t="inlineStr">
        <is>
          <t>No</t>
        </is>
      </c>
      <c r="F11" s="5" t="inlineStr">
        <is>
          <t>N/A</t>
        </is>
      </c>
      <c r="G11" s="5" t="inlineStr">
        <is>
          <t>N/A</t>
        </is>
      </c>
      <c r="H11" s="6" t="inlineStr">
        <is>
          <t>Probe internal temperature before service</t>
        </is>
      </c>
      <c r="I11" s="5" t="inlineStr">
        <is>
          <t>Each batch</t>
        </is>
      </c>
      <c r="J11" s="6" t="inlineStr">
        <is>
          <t>Continue reheating to target temp</t>
        </is>
      </c>
      <c r="K11" s="6" t="inlineStr">
        <is>
          <t>Line Cook</t>
        </is>
      </c>
      <c r="L11" s="6" t="inlineStr">
        <is>
          <t>Supervisor daily check</t>
        </is>
      </c>
    </row>
    <row r="12">
      <c r="A12" s="7" t="n">
        <v>8</v>
      </c>
      <c r="B12" s="8" t="inlineStr">
        <is>
          <t>Hot Holding</t>
        </is>
      </c>
      <c r="C12" s="7" t="inlineStr">
        <is>
          <t>Biological</t>
        </is>
      </c>
      <c r="D12" s="8" t="inlineStr">
        <is>
          <t>Bacterial growth if held below safe temp</t>
        </is>
      </c>
      <c r="E12" s="7" t="inlineStr">
        <is>
          <t>Yes</t>
        </is>
      </c>
      <c r="F12" s="7" t="n">
        <v>135</v>
      </c>
      <c r="G12" s="7" t="n">
        <v>165</v>
      </c>
      <c r="H12" s="8" t="inlineStr">
        <is>
          <t>Check holding unit temperature every 2 hours</t>
        </is>
      </c>
      <c r="I12" s="7" t="inlineStr">
        <is>
          <t>Every 2 hours</t>
        </is>
      </c>
      <c r="J12" s="8" t="inlineStr">
        <is>
          <t>Reheat product or discard</t>
        </is>
      </c>
      <c r="K12" s="8" t="inlineStr">
        <is>
          <t>Line Cook</t>
        </is>
      </c>
      <c r="L12" s="8" t="inlineStr">
        <is>
          <t>Manager reviews holding log</t>
        </is>
      </c>
    </row>
    <row r="13">
      <c r="A13" s="5" t="n">
        <v>9</v>
      </c>
      <c r="B13" s="6" t="inlineStr">
        <is>
          <t>Cold Holding</t>
        </is>
      </c>
      <c r="C13" s="5" t="inlineStr">
        <is>
          <t>Biological</t>
        </is>
      </c>
      <c r="D13" s="6" t="inlineStr">
        <is>
          <t>Bacterial growth if held above safe temp</t>
        </is>
      </c>
      <c r="E13" s="5" t="inlineStr">
        <is>
          <t>Yes</t>
        </is>
      </c>
      <c r="F13" s="5" t="n">
        <v>32</v>
      </c>
      <c r="G13" s="5" t="n">
        <v>41</v>
      </c>
      <c r="H13" s="6" t="inlineStr">
        <is>
          <t>Check holding unit temperature every 2 hours</t>
        </is>
      </c>
      <c r="I13" s="5" t="inlineStr">
        <is>
          <t>Every 2 hours</t>
        </is>
      </c>
      <c r="J13" s="6" t="inlineStr">
        <is>
          <t>Move to refrigeration or discard</t>
        </is>
      </c>
      <c r="K13" s="6" t="inlineStr">
        <is>
          <t>Line Cook</t>
        </is>
      </c>
      <c r="L13" s="6" t="inlineStr">
        <is>
          <t>Manager reviews holding log</t>
        </is>
      </c>
    </row>
    <row r="14">
      <c r="A14" s="7" t="n">
        <v>10</v>
      </c>
      <c r="B14" s="8" t="inlineStr">
        <is>
          <t>Packaging &amp; Shipping</t>
        </is>
      </c>
      <c r="C14" s="7" t="inlineStr">
        <is>
          <t>Physical</t>
        </is>
      </c>
      <c r="D14" s="8" t="inlineStr">
        <is>
          <t>Contamination or mislabeling during packaging</t>
        </is>
      </c>
      <c r="E14" s="7" t="inlineStr">
        <is>
          <t>No</t>
        </is>
      </c>
      <c r="F14" s="7" t="inlineStr">
        <is>
          <t>N/A</t>
        </is>
      </c>
      <c r="G14" s="7" t="inlineStr">
        <is>
          <t>N/A</t>
        </is>
      </c>
      <c r="H14" s="8" t="inlineStr">
        <is>
          <t>Visual check of packaging integrity and labels</t>
        </is>
      </c>
      <c r="I14" s="7" t="inlineStr">
        <is>
          <t>Every shipment</t>
        </is>
      </c>
      <c r="J14" s="8" t="inlineStr">
        <is>
          <t>Repackage or relabel product</t>
        </is>
      </c>
      <c r="K14" s="8" t="inlineStr">
        <is>
          <t>Shipping Clerk</t>
        </is>
      </c>
      <c r="L14" s="8" t="inlineStr">
        <is>
          <t>Weekly shipment audit</t>
        </is>
      </c>
    </row>
    <row r="15"/>
    <row r="16">
      <c r="A16" s="9" t="inlineStr">
        <is>
          <t>Total CCPs Identified:</t>
        </is>
      </c>
      <c r="B16" s="28" t="n"/>
      <c r="C16" s="28" t="n"/>
      <c r="D16" s="29" t="n"/>
      <c r="E16" s="11">
        <f>COUNTIF(E5:E14,"Yes")</f>
        <v/>
      </c>
    </row>
  </sheetData>
  <mergeCells count="3">
    <mergeCell ref="A1:L1"/>
    <mergeCell ref="A2:F2"/>
    <mergeCell ref="A16:D16"/>
  </mergeCells>
  <conditionalFormatting sqref="E5:E14">
    <cfRule type="expression" priority="1" dxfId="0" stopIfTrue="1">
      <formula>E5="Yes"</formula>
    </cfRule>
  </conditionalFormatting>
  <dataValidations count="2">
    <dataValidation sqref="C5:C14" showErrorMessage="1" showInputMessage="1" allowBlank="1" type="list">
      <formula1>"Biological,Chemical,Physical"</formula1>
    </dataValidation>
    <dataValidation sqref="E5:E14" showErrorMessage="1" showInputMessage="1" allowBlank="1" type="list">
      <formula1>"Yes,No"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8"/>
  <sheetViews>
    <sheetView workbookViewId="0">
      <pane ySplit="3" topLeftCell="A4" activePane="bottomLeft" state="frozen"/>
      <selection pane="bottomLeft" activeCell="A1" sqref="A1"/>
    </sheetView>
  </sheetViews>
  <sheetFormatPr baseColWidth="8" defaultRowHeight="15"/>
  <cols>
    <col width="12" customWidth="1" min="1" max="1"/>
    <col width="11" customWidth="1" min="2" max="2"/>
    <col width="16" customWidth="1" min="3" max="3"/>
    <col width="17" customWidth="1" min="4" max="4"/>
    <col width="18" customWidth="1" min="5" max="5"/>
    <col width="18" customWidth="1" min="6" max="6"/>
    <col width="10" customWidth="1" min="7" max="7"/>
    <col width="30" customWidth="1" min="8" max="8"/>
    <col width="16" customWidth="1" min="9" max="9"/>
    <col width="26" customWidth="1" min="10" max="10"/>
  </cols>
  <sheetData>
    <row r="1" ht="28" customHeight="1">
      <c r="A1" s="1" t="inlineStr">
        <is>
          <t>HACCP CCP MONITORING LOG</t>
        </is>
      </c>
    </row>
    <row r="2"/>
    <row r="3" ht="32" customHeight="1">
      <c r="A3" s="4" t="inlineStr">
        <is>
          <t>Date</t>
        </is>
      </c>
      <c r="B3" s="4" t="inlineStr">
        <is>
          <t>Time</t>
        </is>
      </c>
      <c r="C3" s="4" t="inlineStr">
        <is>
          <t>CCP Step</t>
        </is>
      </c>
      <c r="D3" s="4" t="inlineStr">
        <is>
          <t>Measured Temp (F)</t>
        </is>
      </c>
      <c r="E3" s="4" t="inlineStr">
        <is>
          <t>Critical Limit Min (F)</t>
        </is>
      </c>
      <c r="F3" s="4" t="inlineStr">
        <is>
          <t>Critical Limit Max (F)</t>
        </is>
      </c>
      <c r="G3" s="4" t="inlineStr">
        <is>
          <t>Status</t>
        </is>
      </c>
      <c r="H3" s="4" t="inlineStr">
        <is>
          <t>Corrective Action Taken</t>
        </is>
      </c>
      <c r="I3" s="4" t="inlineStr">
        <is>
          <t>Verified By</t>
        </is>
      </c>
      <c r="J3" s="4" t="inlineStr">
        <is>
          <t>Notes</t>
        </is>
      </c>
    </row>
    <row r="4">
      <c r="A4" s="12" t="inlineStr">
        <is>
          <t>07/13/2026</t>
        </is>
      </c>
      <c r="B4" s="7" t="inlineStr">
        <is>
          <t>06:15 AM</t>
        </is>
      </c>
      <c r="C4" s="7" t="inlineStr">
        <is>
          <t>Receiving</t>
        </is>
      </c>
      <c r="D4" s="7" t="n">
        <v>38</v>
      </c>
      <c r="E4" s="7">
        <f>IFERROR(VLOOKUP(C4,'CCP Hazard Analysis'!$B$5:$G$14,5,FALSE),0)</f>
        <v/>
      </c>
      <c r="F4" s="7">
        <f>IFERROR(VLOOKUP(C4,'CCP Hazard Analysis'!$B$5:$G$14,6,FALSE),0)</f>
        <v/>
      </c>
      <c r="G4" s="7">
        <f>IF(AND(D4&gt;=E4,D4&lt;=F4),"Pass","Fail")</f>
        <v/>
      </c>
      <c r="H4" s="8" t="inlineStr">
        <is>
          <t>None</t>
        </is>
      </c>
      <c r="I4" s="8" t="inlineStr">
        <is>
          <t>James Carter</t>
        </is>
      </c>
      <c r="J4" s="8" t="inlineStr">
        <is>
          <t>Delivery within range</t>
        </is>
      </c>
    </row>
    <row r="5">
      <c r="A5" s="13" t="inlineStr">
        <is>
          <t>07/13/2026</t>
        </is>
      </c>
      <c r="B5" s="5" t="inlineStr">
        <is>
          <t>11:30 AM</t>
        </is>
      </c>
      <c r="C5" s="5" t="inlineStr">
        <is>
          <t>Cooking</t>
        </is>
      </c>
      <c r="D5" s="5" t="n">
        <v>172</v>
      </c>
      <c r="E5" s="5">
        <f>IFERROR(VLOOKUP(C5,'CCP Hazard Analysis'!$B$5:$G$14,5,FALSE),0)</f>
        <v/>
      </c>
      <c r="F5" s="5">
        <f>IFERROR(VLOOKUP(C5,'CCP Hazard Analysis'!$B$5:$G$14,6,FALSE),0)</f>
        <v/>
      </c>
      <c r="G5" s="5">
        <f>IF(AND(D5&gt;=E5,D5&lt;=F5),"Pass","Fail")</f>
        <v/>
      </c>
      <c r="H5" s="6" t="inlineStr">
        <is>
          <t>None</t>
        </is>
      </c>
      <c r="I5" s="6" t="inlineStr">
        <is>
          <t>Emily Rodriguez</t>
        </is>
      </c>
      <c r="J5" s="6" t="inlineStr">
        <is>
          <t>Chicken batch OK</t>
        </is>
      </c>
    </row>
    <row r="6">
      <c r="A6" s="12" t="inlineStr">
        <is>
          <t>07/14/2026</t>
        </is>
      </c>
      <c r="B6" s="7" t="inlineStr">
        <is>
          <t>01:00 PM</t>
        </is>
      </c>
      <c r="C6" s="7" t="inlineStr">
        <is>
          <t>Cooling</t>
        </is>
      </c>
      <c r="D6" s="7" t="n">
        <v>45</v>
      </c>
      <c r="E6" s="7">
        <f>IFERROR(VLOOKUP(C6,'CCP Hazard Analysis'!$B$5:$G$14,5,FALSE),0)</f>
        <v/>
      </c>
      <c r="F6" s="7">
        <f>IFERROR(VLOOKUP(C6,'CCP Hazard Analysis'!$B$5:$G$14,6,FALSE),0)</f>
        <v/>
      </c>
      <c r="G6" s="7">
        <f>IF(AND(D6&gt;=E6,D6&lt;=F6),"Pass","Fail")</f>
        <v/>
      </c>
      <c r="H6" s="8" t="inlineStr">
        <is>
          <t>None</t>
        </is>
      </c>
      <c r="I6" s="8" t="inlineStr">
        <is>
          <t>Michael Chen</t>
        </is>
      </c>
      <c r="J6" s="8" t="inlineStr">
        <is>
          <t>Soup cooling on schedule</t>
        </is>
      </c>
    </row>
    <row r="7">
      <c r="A7" s="13" t="inlineStr">
        <is>
          <t>07/14/2026</t>
        </is>
      </c>
      <c r="B7" s="5" t="inlineStr">
        <is>
          <t>03:15 PM</t>
        </is>
      </c>
      <c r="C7" s="5" t="inlineStr">
        <is>
          <t>Hot Holding</t>
        </is>
      </c>
      <c r="D7" s="5" t="n">
        <v>128</v>
      </c>
      <c r="E7" s="5">
        <f>IFERROR(VLOOKUP(C7,'CCP Hazard Analysis'!$B$5:$G$14,5,FALSE),0)</f>
        <v/>
      </c>
      <c r="F7" s="5">
        <f>IFERROR(VLOOKUP(C7,'CCP Hazard Analysis'!$B$5:$G$14,6,FALSE),0)</f>
        <v/>
      </c>
      <c r="G7" s="5">
        <f>IF(AND(D7&gt;=E7,D7&lt;=F7),"Pass","Fail")</f>
        <v/>
      </c>
      <c r="H7" s="6" t="inlineStr">
        <is>
          <t>Reheated to 165F, verified</t>
        </is>
      </c>
      <c r="I7" s="6" t="inlineStr">
        <is>
          <t>Ashley Brooks</t>
        </is>
      </c>
      <c r="J7" s="6" t="inlineStr">
        <is>
          <t>Below limit, corrected</t>
        </is>
      </c>
    </row>
    <row r="8">
      <c r="A8" s="12" t="inlineStr">
        <is>
          <t>07/15/2026</t>
        </is>
      </c>
      <c r="B8" s="7" t="inlineStr">
        <is>
          <t>09:00 AM</t>
        </is>
      </c>
      <c r="C8" s="7" t="inlineStr">
        <is>
          <t>Cold Holding</t>
        </is>
      </c>
      <c r="D8" s="7" t="n">
        <v>39</v>
      </c>
      <c r="E8" s="7">
        <f>IFERROR(VLOOKUP(C8,'CCP Hazard Analysis'!$B$5:$G$14,5,FALSE),0)</f>
        <v/>
      </c>
      <c r="F8" s="7">
        <f>IFERROR(VLOOKUP(C8,'CCP Hazard Analysis'!$B$5:$G$14,6,FALSE),0)</f>
        <v/>
      </c>
      <c r="G8" s="7">
        <f>IF(AND(D8&gt;=E8,D8&lt;=F8),"Pass","Fail")</f>
        <v/>
      </c>
      <c r="H8" s="8" t="inlineStr">
        <is>
          <t>None</t>
        </is>
      </c>
      <c r="I8" s="8" t="inlineStr">
        <is>
          <t>David Kim</t>
        </is>
      </c>
      <c r="J8" s="8" t="inlineStr">
        <is>
          <t>Salad bar within range</t>
        </is>
      </c>
    </row>
    <row r="9">
      <c r="A9" s="13" t="inlineStr">
        <is>
          <t>07/15/2026</t>
        </is>
      </c>
      <c r="B9" s="5" t="inlineStr">
        <is>
          <t>12:45 PM</t>
        </is>
      </c>
      <c r="C9" s="5" t="inlineStr">
        <is>
          <t>Receiving</t>
        </is>
      </c>
      <c r="D9" s="5" t="n">
        <v>44</v>
      </c>
      <c r="E9" s="5">
        <f>IFERROR(VLOOKUP(C9,'CCP Hazard Analysis'!$B$5:$G$14,5,FALSE),0)</f>
        <v/>
      </c>
      <c r="F9" s="5">
        <f>IFERROR(VLOOKUP(C9,'CCP Hazard Analysis'!$B$5:$G$14,6,FALSE),0)</f>
        <v/>
      </c>
      <c r="G9" s="5">
        <f>IF(AND(D9&gt;=E9,D9&lt;=F9),"Pass","Fail")</f>
        <v/>
      </c>
      <c r="H9" s="6" t="inlineStr">
        <is>
          <t>Rejected delivery, supplier notified</t>
        </is>
      </c>
      <c r="I9" s="6" t="inlineStr">
        <is>
          <t>Sarah Williams</t>
        </is>
      </c>
      <c r="J9" s="6" t="inlineStr">
        <is>
          <t>Temp abuse in transit</t>
        </is>
      </c>
    </row>
    <row r="10">
      <c r="A10" s="12" t="inlineStr">
        <is>
          <t>07/16/2026</t>
        </is>
      </c>
      <c r="B10" s="7" t="inlineStr">
        <is>
          <t>02:20 PM</t>
        </is>
      </c>
      <c r="C10" s="7" t="inlineStr">
        <is>
          <t>Cooking</t>
        </is>
      </c>
      <c r="D10" s="7" t="n">
        <v>158</v>
      </c>
      <c r="E10" s="7">
        <f>IFERROR(VLOOKUP(C10,'CCP Hazard Analysis'!$B$5:$G$14,5,FALSE),0)</f>
        <v/>
      </c>
      <c r="F10" s="7">
        <f>IFERROR(VLOOKUP(C10,'CCP Hazard Analysis'!$B$5:$G$14,6,FALSE),0)</f>
        <v/>
      </c>
      <c r="G10" s="7">
        <f>IF(AND(D10&gt;=E10,D10&lt;=F10),"Pass","Fail")</f>
        <v/>
      </c>
      <c r="H10" s="8" t="inlineStr">
        <is>
          <t>Continued cooking to 170F</t>
        </is>
      </c>
      <c r="I10" s="8" t="inlineStr">
        <is>
          <t>Chris Martinez</t>
        </is>
      </c>
      <c r="J10" s="8" t="inlineStr">
        <is>
          <t>Initial check low</t>
        </is>
      </c>
    </row>
    <row r="11">
      <c r="A11" s="13" t="inlineStr">
        <is>
          <t>07/16/2026</t>
        </is>
      </c>
      <c r="B11" s="5" t="inlineStr">
        <is>
          <t>04:00 PM</t>
        </is>
      </c>
      <c r="C11" s="5" t="inlineStr">
        <is>
          <t>Cooling</t>
        </is>
      </c>
      <c r="D11" s="5" t="n">
        <v>68</v>
      </c>
      <c r="E11" s="5">
        <f>IFERROR(VLOOKUP(C11,'CCP Hazard Analysis'!$B$5:$G$14,5,FALSE),0)</f>
        <v/>
      </c>
      <c r="F11" s="5">
        <f>IFERROR(VLOOKUP(C11,'CCP Hazard Analysis'!$B$5:$G$14,6,FALSE),0)</f>
        <v/>
      </c>
      <c r="G11" s="5">
        <f>IF(AND(D11&gt;=E11,D11&lt;=F11),"Pass","Fail")</f>
        <v/>
      </c>
      <c r="H11" s="6" t="inlineStr">
        <is>
          <t>None</t>
        </is>
      </c>
      <c r="I11" s="6" t="inlineStr">
        <is>
          <t>Jessica Lopez</t>
        </is>
      </c>
      <c r="J11" s="6" t="inlineStr">
        <is>
          <t>Within 6-hour limit</t>
        </is>
      </c>
    </row>
    <row r="12">
      <c r="A12" s="12" t="inlineStr">
        <is>
          <t>07/17/2026</t>
        </is>
      </c>
      <c r="B12" s="7" t="inlineStr">
        <is>
          <t>10:10 AM</t>
        </is>
      </c>
      <c r="C12" s="7" t="inlineStr">
        <is>
          <t>Hot Holding</t>
        </is>
      </c>
      <c r="D12" s="7" t="n">
        <v>140</v>
      </c>
      <c r="E12" s="7">
        <f>IFERROR(VLOOKUP(C12,'CCP Hazard Analysis'!$B$5:$G$14,5,FALSE),0)</f>
        <v/>
      </c>
      <c r="F12" s="7">
        <f>IFERROR(VLOOKUP(C12,'CCP Hazard Analysis'!$B$5:$G$14,6,FALSE),0)</f>
        <v/>
      </c>
      <c r="G12" s="7">
        <f>IF(AND(D12&gt;=E12,D12&lt;=F12),"Pass","Fail")</f>
        <v/>
      </c>
      <c r="H12" s="8" t="inlineStr">
        <is>
          <t>None</t>
        </is>
      </c>
      <c r="I12" s="8" t="inlineStr">
        <is>
          <t>James Carter</t>
        </is>
      </c>
      <c r="J12" s="8" t="inlineStr">
        <is>
          <t>Steam table normal</t>
        </is>
      </c>
    </row>
    <row r="13">
      <c r="A13" s="13" t="inlineStr">
        <is>
          <t>07/17/2026</t>
        </is>
      </c>
      <c r="B13" s="5" t="inlineStr">
        <is>
          <t>05:30 PM</t>
        </is>
      </c>
      <c r="C13" s="5" t="inlineStr">
        <is>
          <t>Cold Holding</t>
        </is>
      </c>
      <c r="D13" s="5" t="n">
        <v>42</v>
      </c>
      <c r="E13" s="5">
        <f>IFERROR(VLOOKUP(C13,'CCP Hazard Analysis'!$B$5:$G$14,5,FALSE),0)</f>
        <v/>
      </c>
      <c r="F13" s="5">
        <f>IFERROR(VLOOKUP(C13,'CCP Hazard Analysis'!$B$5:$G$14,6,FALSE),0)</f>
        <v/>
      </c>
      <c r="G13" s="5">
        <f>IF(AND(D13&gt;=E13,D13&lt;=F13),"Pass","Fail")</f>
        <v/>
      </c>
      <c r="H13" s="6" t="inlineStr">
        <is>
          <t>Moved to walk-in cooler</t>
        </is>
      </c>
      <c r="I13" s="6" t="inlineStr">
        <is>
          <t>Emily Rodriguez</t>
        </is>
      </c>
      <c r="J13" s="6" t="inlineStr">
        <is>
          <t>Slightly above limit</t>
        </is>
      </c>
    </row>
    <row r="14"/>
    <row r="15">
      <c r="A15" s="14" t="inlineStr">
        <is>
          <t>Total Checks:</t>
        </is>
      </c>
      <c r="B15" s="14">
        <f>COUNTA(C4:C13)</f>
        <v/>
      </c>
    </row>
    <row r="16">
      <c r="A16" s="14" t="inlineStr">
        <is>
          <t>Passed Checks:</t>
        </is>
      </c>
      <c r="B16" s="14">
        <f>COUNTIF(G4:G13,"Pass")</f>
        <v/>
      </c>
    </row>
    <row r="17">
      <c r="A17" s="14" t="inlineStr">
        <is>
          <t>Failed Checks:</t>
        </is>
      </c>
      <c r="B17" s="14">
        <f>COUNTIF(G4:G13,"Fail")</f>
        <v/>
      </c>
    </row>
    <row r="18">
      <c r="A18" s="14" t="inlineStr">
        <is>
          <t>Compliance Rate:</t>
        </is>
      </c>
      <c r="B18" s="15">
        <f>IFERROR(B16/B15,0)</f>
        <v/>
      </c>
    </row>
  </sheetData>
  <mergeCells count="1">
    <mergeCell ref="A1:J1"/>
  </mergeCells>
  <conditionalFormatting sqref="G4:G13">
    <cfRule type="expression" priority="1" dxfId="1" stopIfTrue="1">
      <formula>G4="Pass"</formula>
    </cfRule>
    <cfRule type="expression" priority="2" dxfId="2" stopIfTrue="1">
      <formula>G4="Fail"</formula>
    </cfRule>
  </conditionalFormatting>
  <dataValidations count="1">
    <dataValidation sqref="C4:C13" showErrorMessage="1" showInputMessage="1" allowBlank="1" type="list">
      <formula1>"Receiving,Cooking,Cooling,Hot Holding,Cold Holding"</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24" customWidth="1" min="1" max="1"/>
    <col width="14" customWidth="1" min="2" max="2"/>
    <col width="12" customWidth="1" min="3" max="3"/>
    <col width="12" customWidth="1" min="4" max="4"/>
    <col width="16" customWidth="1" min="5" max="5"/>
  </cols>
  <sheetData>
    <row r="1" ht="28" customHeight="1">
      <c r="A1" s="1" t="inlineStr">
        <is>
          <t>HACCP COMPLIANCE DASHBOARD</t>
        </is>
      </c>
    </row>
    <row r="2"/>
    <row r="3">
      <c r="A3" s="4" t="inlineStr">
        <is>
          <t>Key Metric</t>
        </is>
      </c>
      <c r="B3" s="4" t="inlineStr">
        <is>
          <t>Value</t>
        </is>
      </c>
    </row>
    <row r="4">
      <c r="A4" s="16" t="inlineStr">
        <is>
          <t>Total CCPs Identified</t>
        </is>
      </c>
      <c r="B4" s="17">
        <f>'CCP Hazard Analysis'!E16</f>
        <v/>
      </c>
    </row>
    <row r="5">
      <c r="A5" s="18" t="inlineStr">
        <is>
          <t>Total Monitoring Checks</t>
        </is>
      </c>
      <c r="B5" s="19">
        <f>'Monitoring Log'!B15</f>
        <v/>
      </c>
    </row>
    <row r="6">
      <c r="A6" s="16" t="inlineStr">
        <is>
          <t>Passed Checks</t>
        </is>
      </c>
      <c r="B6" s="17">
        <f>'Monitoring Log'!B16</f>
        <v/>
      </c>
    </row>
    <row r="7">
      <c r="A7" s="18" t="inlineStr">
        <is>
          <t>Failed Checks</t>
        </is>
      </c>
      <c r="B7" s="19">
        <f>'Monitoring Log'!B17</f>
        <v/>
      </c>
    </row>
    <row r="8">
      <c r="A8" s="16" t="inlineStr">
        <is>
          <t>Overall Compliance Rate</t>
        </is>
      </c>
      <c r="B8" s="20">
        <f>'Monitoring Log'!B18</f>
        <v/>
      </c>
    </row>
    <row r="9"/>
    <row r="10"/>
    <row r="11">
      <c r="A11" s="21" t="inlineStr">
        <is>
          <t>Checks by CCP Step</t>
        </is>
      </c>
    </row>
    <row r="12">
      <c r="A12" s="4" t="inlineStr">
        <is>
          <t>CCP Step</t>
        </is>
      </c>
      <c r="B12" s="4" t="inlineStr">
        <is>
          <t>Total Checks</t>
        </is>
      </c>
      <c r="C12" s="4" t="inlineStr">
        <is>
          <t>Passed</t>
        </is>
      </c>
      <c r="D12" s="4" t="inlineStr">
        <is>
          <t>Failed</t>
        </is>
      </c>
      <c r="E12" s="4" t="inlineStr">
        <is>
          <t>Compliance Rate</t>
        </is>
      </c>
    </row>
    <row r="13">
      <c r="A13" s="6" t="inlineStr">
        <is>
          <t>Receiving</t>
        </is>
      </c>
      <c r="B13" s="5">
        <f>COUNTIF('Monitoring Log'!$C$4:$C$13,A13)</f>
        <v/>
      </c>
      <c r="C13" s="5">
        <f>COUNTIFS('Monitoring Log'!$C$4:$C$13,A13,'Monitoring Log'!$G$4:$G$13,"Pass")</f>
        <v/>
      </c>
      <c r="D13" s="5">
        <f>COUNTIFS('Monitoring Log'!$C$4:$C$13,A13,'Monitoring Log'!$G$4:$G$13,"Fail")</f>
        <v/>
      </c>
      <c r="E13" s="23">
        <f>IFERROR(C13/B13,0)</f>
        <v/>
      </c>
    </row>
    <row r="14">
      <c r="A14" s="8" t="inlineStr">
        <is>
          <t>Cooking</t>
        </is>
      </c>
      <c r="B14" s="7">
        <f>COUNTIF('Monitoring Log'!$C$4:$C$13,A14)</f>
        <v/>
      </c>
      <c r="C14" s="7">
        <f>COUNTIFS('Monitoring Log'!$C$4:$C$13,A14,'Monitoring Log'!$G$4:$G$13,"Pass")</f>
        <v/>
      </c>
      <c r="D14" s="7">
        <f>COUNTIFS('Monitoring Log'!$C$4:$C$13,A14,'Monitoring Log'!$G$4:$G$13,"Fail")</f>
        <v/>
      </c>
      <c r="E14" s="24">
        <f>IFERROR(C14/B14,0)</f>
        <v/>
      </c>
    </row>
    <row r="15">
      <c r="A15" s="6" t="inlineStr">
        <is>
          <t>Cooling</t>
        </is>
      </c>
      <c r="B15" s="5">
        <f>COUNTIF('Monitoring Log'!$C$4:$C$13,A15)</f>
        <v/>
      </c>
      <c r="C15" s="5">
        <f>COUNTIFS('Monitoring Log'!$C$4:$C$13,A15,'Monitoring Log'!$G$4:$G$13,"Pass")</f>
        <v/>
      </c>
      <c r="D15" s="5">
        <f>COUNTIFS('Monitoring Log'!$C$4:$C$13,A15,'Monitoring Log'!$G$4:$G$13,"Fail")</f>
        <v/>
      </c>
      <c r="E15" s="23">
        <f>IFERROR(C15/B15,0)</f>
        <v/>
      </c>
    </row>
    <row r="16">
      <c r="A16" s="8" t="inlineStr">
        <is>
          <t>Hot Holding</t>
        </is>
      </c>
      <c r="B16" s="7">
        <f>COUNTIF('Monitoring Log'!$C$4:$C$13,A16)</f>
        <v/>
      </c>
      <c r="C16" s="7">
        <f>COUNTIFS('Monitoring Log'!$C$4:$C$13,A16,'Monitoring Log'!$G$4:$G$13,"Pass")</f>
        <v/>
      </c>
      <c r="D16" s="7">
        <f>COUNTIFS('Monitoring Log'!$C$4:$C$13,A16,'Monitoring Log'!$G$4:$G$13,"Fail")</f>
        <v/>
      </c>
      <c r="E16" s="24">
        <f>IFERROR(C16/B16,0)</f>
        <v/>
      </c>
    </row>
    <row r="17">
      <c r="A17" s="6" t="inlineStr">
        <is>
          <t>Cold Holding</t>
        </is>
      </c>
      <c r="B17" s="5">
        <f>COUNTIF('Monitoring Log'!$C$4:$C$13,A17)</f>
        <v/>
      </c>
      <c r="C17" s="5">
        <f>COUNTIFS('Monitoring Log'!$C$4:$C$13,A17,'Monitoring Log'!$G$4:$G$13,"Pass")</f>
        <v/>
      </c>
      <c r="D17" s="5">
        <f>COUNTIFS('Monitoring Log'!$C$4:$C$13,A17,'Monitoring Log'!$G$4:$G$13,"Fail")</f>
        <v/>
      </c>
      <c r="E17" s="23">
        <f>IFERROR(C17/B17,0)</f>
        <v/>
      </c>
    </row>
    <row r="18"/>
    <row r="19"/>
    <row r="20">
      <c r="A20" s="2" t="inlineStr">
        <is>
          <t>Overall Status</t>
        </is>
      </c>
    </row>
    <row r="21">
      <c r="A21" s="25" t="inlineStr">
        <is>
          <t>Passed</t>
        </is>
      </c>
      <c r="B21" s="10">
        <f>'Monitoring Log'!B16</f>
        <v/>
      </c>
    </row>
    <row r="22">
      <c r="A22" s="25" t="inlineStr">
        <is>
          <t>Failed</t>
        </is>
      </c>
      <c r="B22" s="10">
        <f>'Monitoring Log'!B17</f>
        <v/>
      </c>
    </row>
  </sheetData>
  <mergeCells count="2">
    <mergeCell ref="A1:F1"/>
    <mergeCell ref="A11:E11"/>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4" customWidth="1" min="1" max="1"/>
    <col width="95" customWidth="1" min="2" max="2"/>
  </cols>
  <sheetData>
    <row r="1" ht="28" customHeight="1">
      <c r="A1" s="1" t="inlineStr">
        <is>
          <t>HOW TO USE THIS HACCP TEMPLATE</t>
        </is>
      </c>
    </row>
    <row r="2"/>
    <row r="3" ht="60" customHeight="1">
      <c r="A3" s="26" t="inlineStr">
        <is>
          <t>Overview</t>
        </is>
      </c>
      <c r="B3" s="27" t="inlineStr">
        <is>
          <t>This workbook helps food service and manufacturing teams document and monitor a Hazard Analysis and Critical Control Points (HACCP) food safety plan. It includes hazard analysis, daily monitoring, and a compliance dashboard.</t>
        </is>
      </c>
    </row>
    <row r="4" ht="60" customHeight="1">
      <c r="A4" s="26" t="inlineStr">
        <is>
          <t>CCP Hazard Analysis Sheet</t>
        </is>
      </c>
      <c r="B4" s="27" t="inlineStr">
        <is>
          <t>List every process step from receiving to shipping. Identify hazard type (Biological, Chemical, Physical), describe the hazard, mark whether the step is a Critical Control Point (CCP), and set the critical limit range (Min/Max temperature in Fahrenheit). Document monitoring procedure, frequency, corrective action, responsible person, and verification method.</t>
        </is>
      </c>
    </row>
    <row r="5" ht="60" customHeight="1">
      <c r="A5" s="26" t="inlineStr">
        <is>
          <t>Monitoring Log Sheet</t>
        </is>
      </c>
      <c r="B5" s="27" t="inlineStr">
        <is>
          <t>Record each monitoring check with date, time, CCP step (select from dropdown), and measured temperature. Critical limit columns automatically pull from the CCP Hazard Analysis sheet using VLOOKUP. The Status column automatically shows Pass or Fail based on whether the measured value falls within the critical limits. Document any corrective action taken.</t>
        </is>
      </c>
    </row>
    <row r="6" ht="60" customHeight="1">
      <c r="A6" s="26" t="inlineStr">
        <is>
          <t>Dashboard Sheet</t>
        </is>
      </c>
      <c r="B6" s="27" t="inlineStr">
        <is>
          <t>View key metrics including total CCPs, total checks, pass/fail counts, and overall compliance rate. The breakdown table and charts show performance by CCP step, helping identify recurring problem areas that may need process improvement.</t>
        </is>
      </c>
    </row>
    <row r="7" ht="60" customHeight="1">
      <c r="A7" s="26" t="inlineStr">
        <is>
          <t>Editable Cells</t>
        </is>
      </c>
      <c r="B7" s="27" t="inlineStr">
        <is>
          <t>Cells shaded pale yellow are meant for manual data entry. All other cells contain formulas and should not be overwritten to keep calculations accurate.</t>
        </is>
      </c>
    </row>
    <row r="8" ht="60" customHeight="1">
      <c r="A8" s="26" t="inlineStr">
        <is>
          <t>Best Practices</t>
        </is>
      </c>
      <c r="B8" s="27" t="inlineStr">
        <is>
          <t>Update the Monitoring Log at every scheduled check. Review the Dashboard weekly with your food safety team. Retain completed logs for regulatory inspection and audit purposes, typically a minimum of 12 months or per your local health authority requirement.</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2026-07-19T08:11:26Z</dcterms:created>
  <dcterms:modified xmlns:dcterms="http://purl.org/dc/terms/" xmlns:xsi="http://www.w3.org/2001/XMLSchema-instance" xsi:type="dcterms:W3CDTF">2026-07-19T08:11:26Z</dcterms:modified>
</cp:coreProperties>
</file>