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dding_Plan" sheetId="1" state="visible" r:id="rId1"/>
    <sheet xmlns:r="http://schemas.openxmlformats.org/officeDocument/2006/relationships" name="Budget_Summary" sheetId="2" state="visible" r:id="rId2"/>
    <sheet xmlns:r="http://schemas.openxmlformats.org/officeDocument/2006/relationships" name="Vendors" sheetId="3" state="visible" r:id="rId3"/>
    <sheet xmlns:r="http://schemas.openxmlformats.org/officeDocument/2006/relationships" name="Instructio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&quot;$&quot;#,##0.00"/>
    <numFmt numFmtId="166" formatCode="0.0%"/>
    <numFmt numFmtId="167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0E3A5B"/>
      <sz val="16"/>
    </font>
    <font>
      <name val="Calibri"/>
      <b val="1"/>
      <color rgb="00FFFFFF"/>
      <sz val="11"/>
    </font>
    <font>
      <name val="Calibri"/>
      <color rgb="000E3A5B"/>
      <sz val="10.5"/>
    </font>
    <font>
      <b val="1"/>
      <color rgb="000E3A5B"/>
      <sz val="12"/>
    </font>
    <font>
      <name val="Calibri"/>
      <b val="1"/>
      <color rgb="000E3A5B"/>
      <sz val="11"/>
    </font>
    <font>
      <b val="1"/>
      <color rgb="000E3A5B"/>
    </font>
  </fonts>
  <fills count="8">
    <fill>
      <patternFill/>
    </fill>
    <fill>
      <patternFill patternType="gray125"/>
    </fill>
    <fill>
      <patternFill patternType="solid">
        <fgColor rgb="000E3A5B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EAF1F6"/>
      </patternFill>
    </fill>
    <fill>
      <patternFill patternType="solid">
        <fgColor rgb="00F4A62A"/>
      </patternFill>
    </fill>
    <fill>
      <patternFill patternType="solid">
        <fgColor rgb="001A5680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3" borderId="1" pivotButton="0" quotePrefix="0" xfId="0"/>
    <xf numFmtId="164" fontId="3" fillId="3" borderId="1" pivotButton="0" quotePrefix="0" xfId="0"/>
    <xf numFmtId="165" fontId="3" fillId="4" borderId="1" pivotButton="0" quotePrefix="0" xfId="0"/>
    <xf numFmtId="165" fontId="3" fillId="3" borderId="1" pivotButton="0" quotePrefix="0" xfId="0"/>
    <xf numFmtId="0" fontId="3" fillId="5" borderId="1" pivotButton="0" quotePrefix="0" xfId="0"/>
    <xf numFmtId="164" fontId="3" fillId="5" borderId="1" pivotButton="0" quotePrefix="0" xfId="0"/>
    <xf numFmtId="165" fontId="3" fillId="5" borderId="1" pivotButton="0" quotePrefix="0" xfId="0"/>
    <xf numFmtId="0" fontId="4" fillId="0" borderId="0" pivotButton="0" quotePrefix="0" xfId="0"/>
    <xf numFmtId="0" fontId="5" fillId="6" borderId="1" pivotButton="0" quotePrefix="0" xfId="0"/>
    <xf numFmtId="165" fontId="5" fillId="6" borderId="1" pivotButton="0" quotePrefix="0" xfId="0"/>
    <xf numFmtId="166" fontId="5" fillId="6" borderId="1" pivotButton="0" quotePrefix="0" xfId="0"/>
    <xf numFmtId="0" fontId="1" fillId="0" borderId="0" pivotButton="0" quotePrefix="0" xfId="0"/>
    <xf numFmtId="166" fontId="3" fillId="3" borderId="1" pivotButton="0" quotePrefix="0" xfId="0"/>
    <xf numFmtId="166" fontId="3" fillId="5" borderId="1" pivotButton="0" quotePrefix="0" xfId="0"/>
    <xf numFmtId="0" fontId="0" fillId="6" borderId="1" pivotButton="0" quotePrefix="0" xfId="0"/>
    <xf numFmtId="167" fontId="5" fillId="6" borderId="1" pivotButton="0" quotePrefix="0" xfId="0"/>
    <xf numFmtId="1" fontId="5" fillId="6" borderId="1" pivotButton="0" quotePrefix="0" xfId="0"/>
    <xf numFmtId="0" fontId="2" fillId="7" borderId="0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b val="1"/>
        <color rgb="00DC2626"/>
      </font>
    </dxf>
    <dxf>
      <font>
        <b val="1"/>
        <color rgb="0016A34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Planned Budget vs Actual Spend by Category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'Budget_Summary'!B3</f>
            </strRef>
          </tx>
          <spPr>
            <a:solidFill xmlns:a="http://schemas.openxmlformats.org/drawingml/2006/main">
              <a:srgbClr val="0E3A5B"/>
            </a:solidFill>
            <a:ln xmlns:a="http://schemas.openxmlformats.org/drawingml/2006/main">
              <a:prstDash val="solid"/>
            </a:ln>
          </spPr>
          <cat>
            <numRef>
              <f>'Budget_Summary'!$A$4:$A$13</f>
            </numRef>
          </cat>
          <val>
            <numRef>
              <f>'Budget_Summary'!$B$4:$B$13</f>
            </numRef>
          </val>
        </ser>
        <ser>
          <idx val="1"/>
          <order val="1"/>
          <tx>
            <strRef>
              <f>'Budget_Summary'!C3</f>
            </strRef>
          </tx>
          <spPr>
            <a:solidFill xmlns:a="http://schemas.openxmlformats.org/drawingml/2006/main">
              <a:srgbClr val="F4A62A"/>
            </a:solidFill>
            <a:ln xmlns:a="http://schemas.openxmlformats.org/drawingml/2006/main">
              <a:prstDash val="solid"/>
            </a:ln>
          </spPr>
          <cat>
            <numRef>
              <f>'Budget_Summary'!$A$4:$A$13</f>
            </numRef>
          </cat>
          <val>
            <numRef>
              <f>'Budget_Summary'!$C$4:$C$13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Category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Budget Allocation Share by Category</a:t>
            </a:r>
          </a:p>
        </rich>
      </tx>
    </title>
    <plotArea>
      <pieChart>
        <varyColors val="1"/>
        <ser>
          <idx val="0"/>
          <order val="0"/>
          <tx>
            <strRef>
              <f>'Budget_Summary'!B3</f>
            </strRef>
          </tx>
          <spPr>
            <a:ln xmlns:a="http://schemas.openxmlformats.org/drawingml/2006/main">
              <a:prstDash val="solid"/>
            </a:ln>
          </spPr>
          <cat>
            <numRef>
              <f>'Budget_Summary'!$A$4:$A$13</f>
            </numRef>
          </cat>
          <val>
            <numRef>
              <f>'Budget_Summary'!$B$4:$B$13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16</row>
      <rowOff>0</rowOff>
    </from>
    <ext cx="720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16</row>
      <rowOff>0</rowOff>
    </from>
    <ext cx="504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14" customWidth="1" min="3" max="3"/>
    <col width="14" customWidth="1" min="4" max="4"/>
    <col width="12" customWidth="1" min="5" max="5"/>
    <col width="13" customWidth="1" min="6" max="6"/>
    <col width="10" customWidth="1" min="7" max="7"/>
    <col width="15" customWidth="1" min="8" max="8"/>
    <col width="13" customWidth="1" min="9" max="9"/>
    <col width="12" customWidth="1" min="10" max="10"/>
    <col width="9" customWidth="1" min="11" max="11"/>
    <col width="22" customWidth="1" min="12" max="12"/>
    <col width="12" customWidth="1" min="13" max="13"/>
  </cols>
  <sheetData>
    <row r="1" ht="26" customHeight="1">
      <c r="A1" s="1" t="inlineStr">
        <is>
          <t>Indian Wedding Planner - Project Timeline &amp; Budget</t>
        </is>
      </c>
    </row>
    <row r="2"/>
    <row r="3" ht="30" customHeight="1">
      <c r="A3" s="2" t="inlineStr">
        <is>
          <t>Event Phase</t>
        </is>
      </c>
      <c r="B3" s="2" t="inlineStr">
        <is>
          <t>Task</t>
        </is>
      </c>
      <c r="C3" s="2" t="inlineStr">
        <is>
          <t>Category</t>
        </is>
      </c>
      <c r="D3" s="2" t="inlineStr">
        <is>
          <t>Assigned To</t>
        </is>
      </c>
      <c r="E3" s="2" t="inlineStr">
        <is>
          <t>Due Date</t>
        </is>
      </c>
      <c r="F3" s="2" t="inlineStr">
        <is>
          <t>Status</t>
        </is>
      </c>
      <c r="G3" s="2" t="inlineStr">
        <is>
          <t>Priority</t>
        </is>
      </c>
      <c r="H3" s="2" t="inlineStr">
        <is>
          <t>Estimated Cost</t>
        </is>
      </c>
      <c r="I3" s="2" t="inlineStr">
        <is>
          <t>Actual Cost</t>
        </is>
      </c>
      <c r="J3" s="2" t="inlineStr">
        <is>
          <t>Variance</t>
        </is>
      </c>
      <c r="K3" s="2" t="inlineStr">
        <is>
          <t>Paid?</t>
        </is>
      </c>
      <c r="L3" s="2" t="inlineStr">
        <is>
          <t>Notes</t>
        </is>
      </c>
      <c r="M3" s="2" t="inlineStr">
        <is>
          <t>Completion Helper</t>
        </is>
      </c>
    </row>
    <row r="4">
      <c r="A4" s="3" t="inlineStr">
        <is>
          <t>Pre-Wedding</t>
        </is>
      </c>
      <c r="B4" s="3" t="inlineStr">
        <is>
          <t>Venue booking - Grand Ballroom</t>
        </is>
      </c>
      <c r="C4" s="3" t="inlineStr">
        <is>
          <t>Venue</t>
        </is>
      </c>
      <c r="D4" s="3" t="inlineStr">
        <is>
          <t>Priya Sharma</t>
        </is>
      </c>
      <c r="E4" s="4" t="inlineStr">
        <is>
          <t>01/15/2026</t>
        </is>
      </c>
      <c r="F4" s="3" t="inlineStr">
        <is>
          <t>Completed</t>
        </is>
      </c>
      <c r="G4" s="3" t="inlineStr">
        <is>
          <t>High</t>
        </is>
      </c>
      <c r="H4" s="5" t="n">
        <v>15000</v>
      </c>
      <c r="I4" s="5" t="n">
        <v>15500</v>
      </c>
      <c r="J4" s="6">
        <f>IFERROR(I4-H4,0)</f>
        <v/>
      </c>
      <c r="K4" s="3">
        <f>IF(I4&gt;0,"Yes","No")</f>
        <v/>
      </c>
      <c r="L4" s="3" t="inlineStr">
        <is>
          <t>Deposit secured</t>
        </is>
      </c>
      <c r="M4" s="3">
        <f>IF(F4="Completed",1,0)</f>
        <v/>
      </c>
    </row>
    <row r="5">
      <c r="A5" s="7" t="inlineStr">
        <is>
          <t>Pre-Wedding</t>
        </is>
      </c>
      <c r="B5" s="7" t="inlineStr">
        <is>
          <t>Caterer selection - Edison, NJ</t>
        </is>
      </c>
      <c r="C5" s="7" t="inlineStr">
        <is>
          <t>Catering</t>
        </is>
      </c>
      <c r="D5" s="7" t="inlineStr">
        <is>
          <t>Raj Patel</t>
        </is>
      </c>
      <c r="E5" s="8" t="inlineStr">
        <is>
          <t>02/01/2026</t>
        </is>
      </c>
      <c r="F5" s="7" t="inlineStr">
        <is>
          <t>Completed</t>
        </is>
      </c>
      <c r="G5" s="7" t="inlineStr">
        <is>
          <t>High</t>
        </is>
      </c>
      <c r="H5" s="5" t="n">
        <v>8000</v>
      </c>
      <c r="I5" s="5" t="n">
        <v>7800</v>
      </c>
      <c r="J5" s="9">
        <f>IFERROR(I5-H5,0)</f>
        <v/>
      </c>
      <c r="K5" s="7">
        <f>IF(I5&gt;0,"Yes","No")</f>
        <v/>
      </c>
      <c r="L5" s="7" t="inlineStr">
        <is>
          <t>Tasting done</t>
        </is>
      </c>
      <c r="M5" s="7">
        <f>IF(F5="Completed",1,0)</f>
        <v/>
      </c>
    </row>
    <row r="6">
      <c r="A6" s="3" t="inlineStr">
        <is>
          <t>Pre-Wedding</t>
        </is>
      </c>
      <c r="B6" s="3" t="inlineStr">
        <is>
          <t>Photographer booking - Chicago</t>
        </is>
      </c>
      <c r="C6" s="3" t="inlineStr">
        <is>
          <t>Photography</t>
        </is>
      </c>
      <c r="D6" s="3" t="inlineStr">
        <is>
          <t>Neha Gupta</t>
        </is>
      </c>
      <c r="E6" s="4" t="inlineStr">
        <is>
          <t>02/10/2026</t>
        </is>
      </c>
      <c r="F6" s="3" t="inlineStr">
        <is>
          <t>In Progress</t>
        </is>
      </c>
      <c r="G6" s="3" t="inlineStr">
        <is>
          <t>Medium</t>
        </is>
      </c>
      <c r="H6" s="5" t="n">
        <v>4500</v>
      </c>
      <c r="I6" s="5" t="n">
        <v>0</v>
      </c>
      <c r="J6" s="6">
        <f>IFERROR(I6-H6,0)</f>
        <v/>
      </c>
      <c r="K6" s="3">
        <f>IF(I6&gt;0,"Yes","No")</f>
        <v/>
      </c>
      <c r="L6" s="3" t="inlineStr">
        <is>
          <t>Awaiting contract</t>
        </is>
      </c>
      <c r="M6" s="3">
        <f>IF(F6="Completed",1,0)</f>
        <v/>
      </c>
    </row>
    <row r="7">
      <c r="A7" s="7" t="inlineStr">
        <is>
          <t>Pre-Wedding</t>
        </is>
      </c>
      <c r="B7" s="7" t="inlineStr">
        <is>
          <t>Mehendi artist - Los Angeles</t>
        </is>
      </c>
      <c r="C7" s="7" t="inlineStr">
        <is>
          <t>Beauty</t>
        </is>
      </c>
      <c r="D7" s="7" t="inlineStr">
        <is>
          <t>Anjali Rao</t>
        </is>
      </c>
      <c r="E7" s="8" t="inlineStr">
        <is>
          <t>03/05/2026</t>
        </is>
      </c>
      <c r="F7" s="7" t="inlineStr">
        <is>
          <t>Pending</t>
        </is>
      </c>
      <c r="G7" s="7" t="inlineStr">
        <is>
          <t>Medium</t>
        </is>
      </c>
      <c r="H7" s="5" t="n">
        <v>1200</v>
      </c>
      <c r="I7" s="5" t="n">
        <v>0</v>
      </c>
      <c r="J7" s="9">
        <f>IFERROR(I7-H7,0)</f>
        <v/>
      </c>
      <c r="K7" s="7">
        <f>IF(I7&gt;0,"Yes","No")</f>
        <v/>
      </c>
      <c r="L7" s="7" t="inlineStr">
        <is>
          <t>Shortlisted 2 artists</t>
        </is>
      </c>
      <c r="M7" s="7">
        <f>IF(F7="Completed",1,0)</f>
        <v/>
      </c>
    </row>
    <row r="8">
      <c r="A8" s="3" t="inlineStr">
        <is>
          <t>Wedding Day</t>
        </is>
      </c>
      <c r="B8" s="3" t="inlineStr">
        <is>
          <t>DJ/live music - Houston</t>
        </is>
      </c>
      <c r="C8" s="3" t="inlineStr">
        <is>
          <t>Entertainment</t>
        </is>
      </c>
      <c r="D8" s="3" t="inlineStr">
        <is>
          <t>Vikram Singh</t>
        </is>
      </c>
      <c r="E8" s="4" t="inlineStr">
        <is>
          <t>04/12/2026</t>
        </is>
      </c>
      <c r="F8" s="3" t="inlineStr">
        <is>
          <t>In Progress</t>
        </is>
      </c>
      <c r="G8" s="3" t="inlineStr">
        <is>
          <t>High</t>
        </is>
      </c>
      <c r="H8" s="5" t="n">
        <v>3000</v>
      </c>
      <c r="I8" s="5" t="n">
        <v>3200</v>
      </c>
      <c r="J8" s="6">
        <f>IFERROR(I8-H8,0)</f>
        <v/>
      </c>
      <c r="K8" s="3">
        <f>IF(I8&gt;0,"Yes","No")</f>
        <v/>
      </c>
      <c r="L8" s="3" t="inlineStr">
        <is>
          <t>Sound check pending</t>
        </is>
      </c>
      <c r="M8" s="3">
        <f>IF(F8="Completed",1,0)</f>
        <v/>
      </c>
    </row>
    <row r="9">
      <c r="A9" s="7" t="inlineStr">
        <is>
          <t>Wedding Day</t>
        </is>
      </c>
      <c r="B9" s="7" t="inlineStr">
        <is>
          <t>Florals/decor - Dallas</t>
        </is>
      </c>
      <c r="C9" s="7" t="inlineStr">
        <is>
          <t>Decor</t>
        </is>
      </c>
      <c r="D9" s="7" t="inlineStr">
        <is>
          <t>Sonal Mehta</t>
        </is>
      </c>
      <c r="E9" s="8" t="inlineStr">
        <is>
          <t>04/15/2026</t>
        </is>
      </c>
      <c r="F9" s="7" t="inlineStr">
        <is>
          <t>Pending</t>
        </is>
      </c>
      <c r="G9" s="7" t="inlineStr">
        <is>
          <t>High</t>
        </is>
      </c>
      <c r="H9" s="5" t="n">
        <v>6000</v>
      </c>
      <c r="I9" s="5" t="n">
        <v>0</v>
      </c>
      <c r="J9" s="9">
        <f>IFERROR(I9-H9,0)</f>
        <v/>
      </c>
      <c r="K9" s="7">
        <f>IF(I9&gt;0,"Yes","No")</f>
        <v/>
      </c>
      <c r="L9" s="7" t="inlineStr">
        <is>
          <t>Mandap design review</t>
        </is>
      </c>
      <c r="M9" s="7">
        <f>IF(F9="Completed",1,0)</f>
        <v/>
      </c>
    </row>
    <row r="10">
      <c r="A10" s="3" t="inlineStr">
        <is>
          <t>Pre-Wedding</t>
        </is>
      </c>
      <c r="B10" s="3" t="inlineStr">
        <is>
          <t>Invitations - San Jose</t>
        </is>
      </c>
      <c r="C10" s="3" t="inlineStr">
        <is>
          <t>Invitations</t>
        </is>
      </c>
      <c r="D10" s="3" t="inlineStr">
        <is>
          <t>Kiran Desai</t>
        </is>
      </c>
      <c r="E10" s="4" t="inlineStr">
        <is>
          <t>01/25/2026</t>
        </is>
      </c>
      <c r="F10" s="3" t="inlineStr">
        <is>
          <t>Completed</t>
        </is>
      </c>
      <c r="G10" s="3" t="inlineStr">
        <is>
          <t>Low</t>
        </is>
      </c>
      <c r="H10" s="5" t="n">
        <v>800</v>
      </c>
      <c r="I10" s="5" t="n">
        <v>750</v>
      </c>
      <c r="J10" s="6">
        <f>IFERROR(I10-H10,0)</f>
        <v/>
      </c>
      <c r="K10" s="3">
        <f>IF(I10&gt;0,"Yes","No")</f>
        <v/>
      </c>
      <c r="L10" s="3" t="inlineStr">
        <is>
          <t>Digital + printed sets</t>
        </is>
      </c>
      <c r="M10" s="3">
        <f>IF(F10="Completed",1,0)</f>
        <v/>
      </c>
    </row>
    <row r="11">
      <c r="A11" s="7" t="inlineStr">
        <is>
          <t>Pre-Wedding</t>
        </is>
      </c>
      <c r="B11" s="7" t="inlineStr">
        <is>
          <t>Bridal wear fitting - Phoenix</t>
        </is>
      </c>
      <c r="C11" s="7" t="inlineStr">
        <is>
          <t>Attire</t>
        </is>
      </c>
      <c r="D11" s="7" t="inlineStr">
        <is>
          <t>Priya Sharma</t>
        </is>
      </c>
      <c r="E11" s="8" t="inlineStr">
        <is>
          <t>03/20/2026</t>
        </is>
      </c>
      <c r="F11" s="7" t="inlineStr">
        <is>
          <t>In Progress</t>
        </is>
      </c>
      <c r="G11" s="7" t="inlineStr">
        <is>
          <t>High</t>
        </is>
      </c>
      <c r="H11" s="5" t="n">
        <v>5000</v>
      </c>
      <c r="I11" s="5" t="n">
        <v>5400</v>
      </c>
      <c r="J11" s="9">
        <f>IFERROR(I11-H11,0)</f>
        <v/>
      </c>
      <c r="K11" s="7">
        <f>IF(I11&gt;0,"Yes","No")</f>
        <v/>
      </c>
      <c r="L11" s="7" t="inlineStr">
        <is>
          <t>Second fitting scheduled</t>
        </is>
      </c>
      <c r="M11" s="7">
        <f>IF(F11="Completed",1,0)</f>
        <v/>
      </c>
    </row>
    <row r="12">
      <c r="A12" s="3" t="inlineStr">
        <is>
          <t>Wedding Day</t>
        </is>
      </c>
      <c r="B12" s="3" t="inlineStr">
        <is>
          <t>Transportation - Philadelphia</t>
        </is>
      </c>
      <c r="C12" s="3" t="inlineStr">
        <is>
          <t>Logistics</t>
        </is>
      </c>
      <c r="D12" s="3" t="inlineStr">
        <is>
          <t>Amit Joshi</t>
        </is>
      </c>
      <c r="E12" s="4" t="inlineStr">
        <is>
          <t>04/18/2026</t>
        </is>
      </c>
      <c r="F12" s="3" t="inlineStr">
        <is>
          <t>Pending</t>
        </is>
      </c>
      <c r="G12" s="3" t="inlineStr">
        <is>
          <t>Medium</t>
        </is>
      </c>
      <c r="H12" s="5" t="n">
        <v>1500</v>
      </c>
      <c r="I12" s="5" t="n">
        <v>0</v>
      </c>
      <c r="J12" s="6">
        <f>IFERROR(I12-H12,0)</f>
        <v/>
      </c>
      <c r="K12" s="3">
        <f>IF(I12&gt;0,"Yes","No")</f>
        <v/>
      </c>
      <c r="L12" s="3" t="inlineStr">
        <is>
          <t>Baraat vehicles TBD</t>
        </is>
      </c>
      <c r="M12" s="3">
        <f>IF(F12="Completed",1,0)</f>
        <v/>
      </c>
    </row>
    <row r="13">
      <c r="A13" s="7" t="inlineStr">
        <is>
          <t>Wedding Day</t>
        </is>
      </c>
      <c r="B13" s="7" t="inlineStr">
        <is>
          <t>Priest/ceremony arrangements - Austin</t>
        </is>
      </c>
      <c r="C13" s="7" t="inlineStr">
        <is>
          <t>Ceremonies</t>
        </is>
      </c>
      <c r="D13" s="7" t="inlineStr">
        <is>
          <t>Pandit Sharma</t>
        </is>
      </c>
      <c r="E13" s="8" t="inlineStr">
        <is>
          <t>04/20/2026</t>
        </is>
      </c>
      <c r="F13" s="7" t="inlineStr">
        <is>
          <t>Completed</t>
        </is>
      </c>
      <c r="G13" s="7" t="inlineStr">
        <is>
          <t>High</t>
        </is>
      </c>
      <c r="H13" s="5" t="n">
        <v>1000</v>
      </c>
      <c r="I13" s="5" t="n">
        <v>1000</v>
      </c>
      <c r="J13" s="9">
        <f>IFERROR(I13-H13,0)</f>
        <v/>
      </c>
      <c r="K13" s="7">
        <f>IF(I13&gt;0,"Yes","No")</f>
        <v/>
      </c>
      <c r="L13" s="7" t="inlineStr">
        <is>
          <t>Sankalp items confirmed</t>
        </is>
      </c>
      <c r="M13" s="7">
        <f>IF(F13="Completed",1,0)</f>
        <v/>
      </c>
    </row>
    <row r="14"/>
    <row r="15">
      <c r="A15" s="10" t="inlineStr">
        <is>
          <t>Budget Summary</t>
        </is>
      </c>
    </row>
    <row r="16">
      <c r="A16" s="11" t="inlineStr">
        <is>
          <t>Total Estimated Cost</t>
        </is>
      </c>
      <c r="B16" s="12">
        <f>SUM(H4:H13)</f>
        <v/>
      </c>
    </row>
    <row r="17">
      <c r="A17" s="11" t="inlineStr">
        <is>
          <t>Total Actual Cost</t>
        </is>
      </c>
      <c r="B17" s="12">
        <f>SUM(I4:I13)</f>
        <v/>
      </c>
    </row>
    <row r="18">
      <c r="A18" s="11" t="inlineStr">
        <is>
          <t>Total Variance</t>
        </is>
      </c>
      <c r="B18" s="12">
        <f>SUM(J4:J13)</f>
        <v/>
      </c>
    </row>
    <row r="19">
      <c r="A19" s="11" t="inlineStr">
        <is>
          <t>Completion Rate</t>
        </is>
      </c>
      <c r="B19" s="13">
        <f>COUNTIF(F4:F13,"Completed")/COUNTA(B4:B13)</f>
        <v/>
      </c>
    </row>
  </sheetData>
  <mergeCells count="2">
    <mergeCell ref="A1:M1"/>
    <mergeCell ref="A15:C15"/>
  </mergeCells>
  <conditionalFormatting sqref="J4:J13">
    <cfRule type="expression" priority="1" dxfId="0">
      <formula>J4&gt;0</formula>
    </cfRule>
    <cfRule type="expression" priority="2" dxfId="1">
      <formula>J4&lt;=0</formula>
    </cfRule>
  </conditionalFormatting>
  <dataValidations count="2">
    <dataValidation sqref="F4:F13" showErrorMessage="1" showInputMessage="1" allowBlank="1" type="list">
      <formula1>"Pending,In Progress,Completed,On Hold"</formula1>
    </dataValidation>
    <dataValidation sqref="G4:G13" showErrorMessage="1" showInputMessage="1" allowBlank="1" type="list">
      <formula1>"Low,Medium,High"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5" customWidth="1" min="3" max="3"/>
    <col width="14" customWidth="1" min="4" max="4"/>
    <col width="12" customWidth="1" min="5" max="5"/>
    <col width="16" customWidth="1" min="6" max="6"/>
  </cols>
  <sheetData>
    <row r="1" ht="26" customHeight="1">
      <c r="A1" s="14" t="inlineStr">
        <is>
          <t>Wedding Budget Summary Dashboard</t>
        </is>
      </c>
    </row>
    <row r="2"/>
    <row r="3" ht="22" customHeight="1">
      <c r="A3" s="2" t="inlineStr">
        <is>
          <t>Category</t>
        </is>
      </c>
      <c r="B3" s="2" t="inlineStr">
        <is>
          <t>Planned Budget</t>
        </is>
      </c>
      <c r="C3" s="2" t="inlineStr">
        <is>
          <t>Actual Spend</t>
        </is>
      </c>
      <c r="D3" s="2" t="inlineStr">
        <is>
          <t>Difference</t>
        </is>
      </c>
      <c r="E3" s="2" t="inlineStr">
        <is>
          <t>Spend %</t>
        </is>
      </c>
      <c r="F3" s="2" t="inlineStr">
        <is>
          <t>Status</t>
        </is>
      </c>
    </row>
    <row r="4">
      <c r="A4" s="3" t="inlineStr">
        <is>
          <t>Venue</t>
        </is>
      </c>
      <c r="B4" s="5" t="n">
        <v>15000</v>
      </c>
      <c r="C4" s="5" t="n">
        <v>15500</v>
      </c>
      <c r="D4" s="6">
        <f>IFERROR(C4-B4,0)</f>
        <v/>
      </c>
      <c r="E4" s="15">
        <f>IFERROR(C4/B4,0)</f>
        <v/>
      </c>
      <c r="F4" s="3">
        <f>IF(D4&lt;=0,"Under Budget","Over Budget")</f>
        <v/>
      </c>
    </row>
    <row r="5">
      <c r="A5" s="7" t="inlineStr">
        <is>
          <t>Catering</t>
        </is>
      </c>
      <c r="B5" s="5" t="n">
        <v>8000</v>
      </c>
      <c r="C5" s="5" t="n">
        <v>7800</v>
      </c>
      <c r="D5" s="9">
        <f>IFERROR(C5-B5,0)</f>
        <v/>
      </c>
      <c r="E5" s="16">
        <f>IFERROR(C5/B5,0)</f>
        <v/>
      </c>
      <c r="F5" s="7">
        <f>IF(D5&lt;=0,"Under Budget","Over Budget")</f>
        <v/>
      </c>
    </row>
    <row r="6">
      <c r="A6" s="3" t="inlineStr">
        <is>
          <t>Decor</t>
        </is>
      </c>
      <c r="B6" s="5" t="n">
        <v>6000</v>
      </c>
      <c r="C6" s="5" t="n">
        <v>5600</v>
      </c>
      <c r="D6" s="6">
        <f>IFERROR(C6-B6,0)</f>
        <v/>
      </c>
      <c r="E6" s="15">
        <f>IFERROR(C6/B6,0)</f>
        <v/>
      </c>
      <c r="F6" s="3">
        <f>IF(D6&lt;=0,"Under Budget","Over Budget")</f>
        <v/>
      </c>
    </row>
    <row r="7">
      <c r="A7" s="7" t="inlineStr">
        <is>
          <t>Photography</t>
        </is>
      </c>
      <c r="B7" s="5" t="n">
        <v>4500</v>
      </c>
      <c r="C7" s="5" t="n">
        <v>4300</v>
      </c>
      <c r="D7" s="9">
        <f>IFERROR(C7-B7,0)</f>
        <v/>
      </c>
      <c r="E7" s="16">
        <f>IFERROR(C7/B7,0)</f>
        <v/>
      </c>
      <c r="F7" s="7">
        <f>IF(D7&lt;=0,"Under Budget","Over Budget")</f>
        <v/>
      </c>
    </row>
    <row r="8">
      <c r="A8" s="3" t="inlineStr">
        <is>
          <t>Entertainment</t>
        </is>
      </c>
      <c r="B8" s="5" t="n">
        <v>3000</v>
      </c>
      <c r="C8" s="5" t="n">
        <v>3200</v>
      </c>
      <c r="D8" s="6">
        <f>IFERROR(C8-B8,0)</f>
        <v/>
      </c>
      <c r="E8" s="15">
        <f>IFERROR(C8/B8,0)</f>
        <v/>
      </c>
      <c r="F8" s="3">
        <f>IF(D8&lt;=0,"Under Budget","Over Budget")</f>
        <v/>
      </c>
    </row>
    <row r="9">
      <c r="A9" s="7" t="inlineStr">
        <is>
          <t>Attire</t>
        </is>
      </c>
      <c r="B9" s="5" t="n">
        <v>5000</v>
      </c>
      <c r="C9" s="5" t="n">
        <v>5400</v>
      </c>
      <c r="D9" s="9">
        <f>IFERROR(C9-B9,0)</f>
        <v/>
      </c>
      <c r="E9" s="16">
        <f>IFERROR(C9/B9,0)</f>
        <v/>
      </c>
      <c r="F9" s="7">
        <f>IF(D9&lt;=0,"Under Budget","Over Budget")</f>
        <v/>
      </c>
    </row>
    <row r="10">
      <c r="A10" s="3" t="inlineStr">
        <is>
          <t>Invitations</t>
        </is>
      </c>
      <c r="B10" s="5" t="n">
        <v>800</v>
      </c>
      <c r="C10" s="5" t="n">
        <v>750</v>
      </c>
      <c r="D10" s="6">
        <f>IFERROR(C10-B10,0)</f>
        <v/>
      </c>
      <c r="E10" s="15">
        <f>IFERROR(C10/B10,0)</f>
        <v/>
      </c>
      <c r="F10" s="3">
        <f>IF(D10&lt;=0,"Under Budget","Over Budget")</f>
        <v/>
      </c>
    </row>
    <row r="11">
      <c r="A11" s="7" t="inlineStr">
        <is>
          <t>Transportation</t>
        </is>
      </c>
      <c r="B11" s="5" t="n">
        <v>1500</v>
      </c>
      <c r="C11" s="5" t="n">
        <v>1400</v>
      </c>
      <c r="D11" s="9">
        <f>IFERROR(C11-B11,0)</f>
        <v/>
      </c>
      <c r="E11" s="16">
        <f>IFERROR(C11/B11,0)</f>
        <v/>
      </c>
      <c r="F11" s="7">
        <f>IF(D11&lt;=0,"Under Budget","Over Budget")</f>
        <v/>
      </c>
    </row>
    <row r="12">
      <c r="A12" s="3" t="inlineStr">
        <is>
          <t>Ceremonies</t>
        </is>
      </c>
      <c r="B12" s="5" t="n">
        <v>1000</v>
      </c>
      <c r="C12" s="5" t="n">
        <v>1000</v>
      </c>
      <c r="D12" s="6">
        <f>IFERROR(C12-B12,0)</f>
        <v/>
      </c>
      <c r="E12" s="15">
        <f>IFERROR(C12/B12,0)</f>
        <v/>
      </c>
      <c r="F12" s="3">
        <f>IF(D12&lt;=0,"Under Budget","Over Budget")</f>
        <v/>
      </c>
    </row>
    <row r="13">
      <c r="A13" s="7" t="inlineStr">
        <is>
          <t>Miscellaneous</t>
        </is>
      </c>
      <c r="B13" s="5" t="n">
        <v>2000</v>
      </c>
      <c r="C13" s="5" t="n">
        <v>2300</v>
      </c>
      <c r="D13" s="9">
        <f>IFERROR(C13-B13,0)</f>
        <v/>
      </c>
      <c r="E13" s="16">
        <f>IFERROR(C13/B13,0)</f>
        <v/>
      </c>
      <c r="F13" s="7">
        <f>IF(D13&lt;=0,"Under Budget","Over Budget")</f>
        <v/>
      </c>
    </row>
    <row r="14">
      <c r="A14" s="11" t="inlineStr">
        <is>
          <t>TOTAL</t>
        </is>
      </c>
      <c r="B14" s="12">
        <f>SUM(B4:B13)</f>
        <v/>
      </c>
      <c r="C14" s="12">
        <f>SUM(C4:C13)</f>
        <v/>
      </c>
      <c r="D14" s="12">
        <f>SUM(D4:D13)</f>
        <v/>
      </c>
      <c r="E14" s="13">
        <f>IFERROR(SUM(C4:C13)/SUM(B4:B13),0)</f>
        <v/>
      </c>
      <c r="F14" s="17" t="n"/>
    </row>
  </sheetData>
  <mergeCells count="1">
    <mergeCell ref="A1:F1"/>
  </mergeCells>
  <conditionalFormatting sqref="F4:F13">
    <cfRule type="expression" priority="1" dxfId="0">
      <formula>F4="Over Budget"</formula>
    </cfRule>
    <cfRule type="expression" priority="2" dxfId="1">
      <formula>F4="Under Budget"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selection activeCell="A1" sqref="A1"/>
    </sheetView>
  </sheetViews>
  <sheetFormatPr baseColWidth="8" defaultRowHeight="15"/>
  <cols>
    <col width="16" customWidth="1" min="1" max="1"/>
    <col width="24" customWidth="1" min="2" max="2"/>
    <col width="18" customWidth="1" min="3" max="3"/>
    <col width="14" customWidth="1" min="4" max="4"/>
    <col width="15" customWidth="1" min="5" max="5"/>
    <col width="26" customWidth="1" min="6" max="6"/>
    <col width="14" customWidth="1" min="7" max="7"/>
    <col width="14" customWidth="1" min="8" max="8"/>
    <col width="13" customWidth="1" min="9" max="9"/>
    <col width="15" customWidth="1" min="10" max="10"/>
    <col width="9" customWidth="1" min="11" max="11"/>
    <col width="26" customWidth="1" min="12" max="12"/>
  </cols>
  <sheetData>
    <row r="1" ht="26" customHeight="1">
      <c r="A1" s="14" t="inlineStr">
        <is>
          <t>Vendor Contact &amp; Selection Tracker</t>
        </is>
      </c>
    </row>
    <row r="2"/>
    <row r="3" ht="26" customHeight="1">
      <c r="A3" s="2" t="inlineStr">
        <is>
          <t>Vendor Type</t>
        </is>
      </c>
      <c r="B3" s="2" t="inlineStr">
        <is>
          <t>Vendor Name</t>
        </is>
      </c>
      <c r="C3" s="2" t="inlineStr">
        <is>
          <t>Contact Person</t>
        </is>
      </c>
      <c r="D3" s="2" t="inlineStr">
        <is>
          <t>City</t>
        </is>
      </c>
      <c r="E3" s="2" t="inlineStr">
        <is>
          <t>Phone</t>
        </is>
      </c>
      <c r="F3" s="2" t="inlineStr">
        <is>
          <t>Email</t>
        </is>
      </c>
      <c r="G3" s="2" t="inlineStr">
        <is>
          <t>Quote Amount</t>
        </is>
      </c>
      <c r="H3" s="2" t="inlineStr">
        <is>
          <t>Deposit Paid</t>
        </is>
      </c>
      <c r="I3" s="2" t="inlineStr">
        <is>
          <t>Balance Due</t>
        </is>
      </c>
      <c r="J3" s="2" t="inlineStr">
        <is>
          <t>Contract Status</t>
        </is>
      </c>
      <c r="K3" s="2" t="inlineStr">
        <is>
          <t>Rating</t>
        </is>
      </c>
      <c r="L3" s="2" t="inlineStr">
        <is>
          <t>Notes</t>
        </is>
      </c>
    </row>
    <row r="4">
      <c r="A4" s="3" t="inlineStr">
        <is>
          <t>Venue</t>
        </is>
      </c>
      <c r="B4" s="3" t="inlineStr">
        <is>
          <t>The Grand Ballroom NYC</t>
        </is>
      </c>
      <c r="C4" s="3" t="inlineStr">
        <is>
          <t>Sarah Williams</t>
        </is>
      </c>
      <c r="D4" s="3" t="inlineStr">
        <is>
          <t>New York</t>
        </is>
      </c>
      <c r="E4" s="3" t="inlineStr">
        <is>
          <t>212-555-0110</t>
        </is>
      </c>
      <c r="F4" s="3" t="inlineStr">
        <is>
          <t>info@grandballroomnyc.com</t>
        </is>
      </c>
      <c r="G4" s="5" t="n">
        <v>15000</v>
      </c>
      <c r="H4" s="5" t="n">
        <v>5000</v>
      </c>
      <c r="I4" s="6">
        <f>IFERROR(G4-H4,0)</f>
        <v/>
      </c>
      <c r="J4" s="3" t="inlineStr">
        <is>
          <t>Booked</t>
        </is>
      </c>
      <c r="K4" s="3" t="n">
        <v>5</v>
      </c>
      <c r="L4" s="3" t="inlineStr">
        <is>
          <t>Excellent hall for 400 guests</t>
        </is>
      </c>
    </row>
    <row r="5">
      <c r="A5" s="7" t="inlineStr">
        <is>
          <t>Caterer</t>
        </is>
      </c>
      <c r="B5" s="7" t="inlineStr">
        <is>
          <t>Edison Spice Kitchen</t>
        </is>
      </c>
      <c r="C5" s="7" t="inlineStr">
        <is>
          <t>Raj Malhotra</t>
        </is>
      </c>
      <c r="D5" s="7" t="inlineStr">
        <is>
          <t>Edison</t>
        </is>
      </c>
      <c r="E5" s="7" t="inlineStr">
        <is>
          <t>732-555-0142</t>
        </is>
      </c>
      <c r="F5" s="7" t="inlineStr">
        <is>
          <t>events@edisonspice.com</t>
        </is>
      </c>
      <c r="G5" s="5" t="n">
        <v>8000</v>
      </c>
      <c r="H5" s="5" t="n">
        <v>3000</v>
      </c>
      <c r="I5" s="9">
        <f>IFERROR(G5-H5,0)</f>
        <v/>
      </c>
      <c r="J5" s="7" t="inlineStr">
        <is>
          <t>Booked</t>
        </is>
      </c>
      <c r="K5" s="7" t="n">
        <v>4</v>
      </c>
      <c r="L5" s="7" t="inlineStr">
        <is>
          <t>Multi-cuisine Indian menu</t>
        </is>
      </c>
    </row>
    <row r="6">
      <c r="A6" s="3" t="inlineStr">
        <is>
          <t>Photographer</t>
        </is>
      </c>
      <c r="B6" s="3" t="inlineStr">
        <is>
          <t>Chicago Frame Studio</t>
        </is>
      </c>
      <c r="C6" s="3" t="inlineStr">
        <is>
          <t>David Chen</t>
        </is>
      </c>
      <c r="D6" s="3" t="inlineStr">
        <is>
          <t>Chicago</t>
        </is>
      </c>
      <c r="E6" s="3" t="inlineStr">
        <is>
          <t>312-555-0187</t>
        </is>
      </c>
      <c r="F6" s="3" t="inlineStr">
        <is>
          <t>hello@chicagoframe.com</t>
        </is>
      </c>
      <c r="G6" s="5" t="n">
        <v>4500</v>
      </c>
      <c r="H6" s="5" t="n">
        <v>1000</v>
      </c>
      <c r="I6" s="6">
        <f>IFERROR(G6-H6,0)</f>
        <v/>
      </c>
      <c r="J6" s="3" t="inlineStr">
        <is>
          <t>Quoted</t>
        </is>
      </c>
      <c r="K6" s="3" t="n">
        <v>4</v>
      </c>
      <c r="L6" s="3" t="inlineStr">
        <is>
          <t>Candid + traditional package</t>
        </is>
      </c>
    </row>
    <row r="7">
      <c r="A7" s="7" t="inlineStr">
        <is>
          <t>Mehendi Artist</t>
        </is>
      </c>
      <c r="B7" s="7" t="inlineStr">
        <is>
          <t>Anjali Henna Art</t>
        </is>
      </c>
      <c r="C7" s="7" t="inlineStr">
        <is>
          <t>Anjali Rao</t>
        </is>
      </c>
      <c r="D7" s="7" t="inlineStr">
        <is>
          <t>Los Angeles</t>
        </is>
      </c>
      <c r="E7" s="7" t="inlineStr">
        <is>
          <t>213-555-0199</t>
        </is>
      </c>
      <c r="F7" s="7" t="inlineStr">
        <is>
          <t>anjali@hennaart.com</t>
        </is>
      </c>
      <c r="G7" s="5" t="n">
        <v>1200</v>
      </c>
      <c r="H7" s="5" t="n">
        <v>0</v>
      </c>
      <c r="I7" s="9">
        <f>IFERROR(G7-H7,0)</f>
        <v/>
      </c>
      <c r="J7" s="7" t="inlineStr">
        <is>
          <t>Pending</t>
        </is>
      </c>
      <c r="K7" s="7" t="n">
        <v>5</v>
      </c>
      <c r="L7" s="7" t="inlineStr">
        <is>
          <t>Bridal + guest packages</t>
        </is>
      </c>
    </row>
    <row r="8">
      <c r="A8" s="3" t="inlineStr">
        <is>
          <t>Makeup Artist</t>
        </is>
      </c>
      <c r="B8" s="3" t="inlineStr">
        <is>
          <t>Glow by Meera</t>
        </is>
      </c>
      <c r="C8" s="3" t="inlineStr">
        <is>
          <t>Meera Iyer</t>
        </is>
      </c>
      <c r="D8" s="3" t="inlineStr">
        <is>
          <t>Los Angeles</t>
        </is>
      </c>
      <c r="E8" s="3" t="inlineStr">
        <is>
          <t>213-555-0176</t>
        </is>
      </c>
      <c r="F8" s="3" t="inlineStr">
        <is>
          <t>meera@glowbeauty.com</t>
        </is>
      </c>
      <c r="G8" s="5" t="n">
        <v>1800</v>
      </c>
      <c r="H8" s="5" t="n">
        <v>500</v>
      </c>
      <c r="I8" s="6">
        <f>IFERROR(G8-H8,0)</f>
        <v/>
      </c>
      <c r="J8" s="3" t="inlineStr">
        <is>
          <t>Booked</t>
        </is>
      </c>
      <c r="K8" s="3" t="n">
        <v>5</v>
      </c>
      <c r="L8" s="3" t="inlineStr">
        <is>
          <t>HD makeup specialist</t>
        </is>
      </c>
    </row>
    <row r="9">
      <c r="A9" s="7" t="inlineStr">
        <is>
          <t>Florist</t>
        </is>
      </c>
      <c r="B9" s="7" t="inlineStr">
        <is>
          <t>Dallas Bloom Decor</t>
        </is>
      </c>
      <c r="C9" s="7" t="inlineStr">
        <is>
          <t>Sonal Mehta</t>
        </is>
      </c>
      <c r="D9" s="7" t="inlineStr">
        <is>
          <t>Dallas</t>
        </is>
      </c>
      <c r="E9" s="7" t="inlineStr">
        <is>
          <t>214-555-0123</t>
        </is>
      </c>
      <c r="F9" s="7" t="inlineStr">
        <is>
          <t>sonal@dallasbloom.com</t>
        </is>
      </c>
      <c r="G9" s="5" t="n">
        <v>6000</v>
      </c>
      <c r="H9" s="5" t="n">
        <v>2000</v>
      </c>
      <c r="I9" s="9">
        <f>IFERROR(G9-H9,0)</f>
        <v/>
      </c>
      <c r="J9" s="7" t="inlineStr">
        <is>
          <t>Quoted</t>
        </is>
      </c>
      <c r="K9" s="7" t="n">
        <v>4</v>
      </c>
      <c r="L9" s="7" t="inlineStr">
        <is>
          <t>Mandap floral design</t>
        </is>
      </c>
    </row>
    <row r="10">
      <c r="A10" s="3" t="inlineStr">
        <is>
          <t>DJ</t>
        </is>
      </c>
      <c r="B10" s="3" t="inlineStr">
        <is>
          <t>Houston Beats Entertainment</t>
        </is>
      </c>
      <c r="C10" s="3" t="inlineStr">
        <is>
          <t>Vikram Singh</t>
        </is>
      </c>
      <c r="D10" s="3" t="inlineStr">
        <is>
          <t>Houston</t>
        </is>
      </c>
      <c r="E10" s="3" t="inlineStr">
        <is>
          <t>713-555-0165</t>
        </is>
      </c>
      <c r="F10" s="3" t="inlineStr">
        <is>
          <t>vikram@houstonbeats.com</t>
        </is>
      </c>
      <c r="G10" s="5" t="n">
        <v>3000</v>
      </c>
      <c r="H10" s="5" t="n">
        <v>1000</v>
      </c>
      <c r="I10" s="6">
        <f>IFERROR(G10-H10,0)</f>
        <v/>
      </c>
      <c r="J10" s="3" t="inlineStr">
        <is>
          <t>Booked</t>
        </is>
      </c>
      <c r="K10" s="3" t="n">
        <v>4</v>
      </c>
      <c r="L10" s="3" t="inlineStr">
        <is>
          <t>Bollywood + fusion sets</t>
        </is>
      </c>
    </row>
    <row r="11">
      <c r="A11" s="7" t="inlineStr">
        <is>
          <t>Transportation</t>
        </is>
      </c>
      <c r="B11" s="7" t="inlineStr">
        <is>
          <t>Philly Elite Rides</t>
        </is>
      </c>
      <c r="C11" s="7" t="inlineStr">
        <is>
          <t>Amit Joshi</t>
        </is>
      </c>
      <c r="D11" s="7" t="inlineStr">
        <is>
          <t>Philadelphia</t>
        </is>
      </c>
      <c r="E11" s="7" t="inlineStr">
        <is>
          <t>215-555-0134</t>
        </is>
      </c>
      <c r="F11" s="7" t="inlineStr">
        <is>
          <t>amit@phillyelite.com</t>
        </is>
      </c>
      <c r="G11" s="5" t="n">
        <v>1500</v>
      </c>
      <c r="H11" s="5" t="n">
        <v>0</v>
      </c>
      <c r="I11" s="9">
        <f>IFERROR(G11-H11,0)</f>
        <v/>
      </c>
      <c r="J11" s="7" t="inlineStr">
        <is>
          <t>Pending</t>
        </is>
      </c>
      <c r="K11" s="7" t="n">
        <v>3</v>
      </c>
      <c r="L11" s="7" t="inlineStr">
        <is>
          <t>Baraat vehicles + shuttle</t>
        </is>
      </c>
    </row>
    <row r="12">
      <c r="A12" s="3" t="inlineStr">
        <is>
          <t>Priest/Officiant</t>
        </is>
      </c>
      <c r="B12" s="3" t="inlineStr">
        <is>
          <t>Pandit Ashok Sharma</t>
        </is>
      </c>
      <c r="C12" s="3" t="inlineStr">
        <is>
          <t>Ashok Sharma</t>
        </is>
      </c>
      <c r="D12" s="3" t="inlineStr">
        <is>
          <t>Austin</t>
        </is>
      </c>
      <c r="E12" s="3" t="inlineStr">
        <is>
          <t>512-555-0198</t>
        </is>
      </c>
      <c r="F12" s="3" t="inlineStr">
        <is>
          <t>pandit.sharma@ceremonies.com</t>
        </is>
      </c>
      <c r="G12" s="5" t="n">
        <v>1000</v>
      </c>
      <c r="H12" s="5" t="n">
        <v>500</v>
      </c>
      <c r="I12" s="6">
        <f>IFERROR(G12-H12,0)</f>
        <v/>
      </c>
      <c r="J12" s="3" t="inlineStr">
        <is>
          <t>Booked</t>
        </is>
      </c>
      <c r="K12" s="3" t="n">
        <v>5</v>
      </c>
      <c r="L12" s="3" t="inlineStr">
        <is>
          <t>Traditional Hindu ceremony</t>
        </is>
      </c>
    </row>
    <row r="13">
      <c r="A13" s="7" t="inlineStr">
        <is>
          <t>Videographer</t>
        </is>
      </c>
      <c r="B13" s="7" t="inlineStr">
        <is>
          <t>San Jose Cinematics</t>
        </is>
      </c>
      <c r="C13" s="7" t="inlineStr">
        <is>
          <t>Kevin Park</t>
        </is>
      </c>
      <c r="D13" s="7" t="inlineStr">
        <is>
          <t>San Jose</t>
        </is>
      </c>
      <c r="E13" s="7" t="inlineStr">
        <is>
          <t>408-555-0121</t>
        </is>
      </c>
      <c r="F13" s="7" t="inlineStr">
        <is>
          <t>kevin@sjcinematics.com</t>
        </is>
      </c>
      <c r="G13" s="5" t="n">
        <v>3500</v>
      </c>
      <c r="H13" s="5" t="n">
        <v>0</v>
      </c>
      <c r="I13" s="9">
        <f>IFERROR(G13-H13,0)</f>
        <v/>
      </c>
      <c r="J13" s="7" t="inlineStr">
        <is>
          <t>Quoted</t>
        </is>
      </c>
      <c r="K13" s="7" t="n">
        <v>4</v>
      </c>
      <c r="L13" s="7" t="inlineStr">
        <is>
          <t>Cinematic highlight reel</t>
        </is>
      </c>
    </row>
    <row r="14"/>
    <row r="15">
      <c r="A15" s="10" t="inlineStr">
        <is>
          <t>Vendor Metrics</t>
        </is>
      </c>
    </row>
    <row r="16">
      <c r="A16" s="11" t="inlineStr">
        <is>
          <t>Average Rating</t>
        </is>
      </c>
      <c r="B16" s="18">
        <f>AVERAGE(K4:K13)</f>
        <v/>
      </c>
    </row>
    <row r="17">
      <c r="A17" s="11" t="inlineStr">
        <is>
          <t>Vendors Booked</t>
        </is>
      </c>
      <c r="B17" s="19">
        <f>COUNTIF(J4:J13,"Booked")</f>
        <v/>
      </c>
    </row>
    <row r="18">
      <c r="A18" s="11" t="inlineStr">
        <is>
          <t>Vendors Pending</t>
        </is>
      </c>
      <c r="B18" s="19">
        <f>COUNTIF(J4:J13,"Pending")</f>
        <v/>
      </c>
    </row>
  </sheetData>
  <mergeCells count="2">
    <mergeCell ref="A1:L1"/>
    <mergeCell ref="A15:C15"/>
  </mergeCells>
  <conditionalFormatting sqref="J4:J13">
    <cfRule type="expression" priority="1" dxfId="1">
      <formula>J4="Booked"</formula>
    </cfRule>
    <cfRule type="expression" priority="2" dxfId="0">
      <formula>J4="Pending"</formula>
    </cfRule>
  </conditionalFormatting>
  <dataValidations count="2">
    <dataValidation sqref="J4:J13" showErrorMessage="1" showInputMessage="1" allowBlank="1" type="list">
      <formula1>"Pending,Quoted,Booked,Cancelled"</formula1>
    </dataValidation>
    <dataValidation sqref="K4:K13" showErrorMessage="1" showInputMessage="1" allowBlank="1" type="whole" operator="between">
      <formula1>1</formula1>
      <formula2>5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30" customWidth="1" min="1" max="1"/>
    <col width="90" customWidth="1" min="2" max="2"/>
  </cols>
  <sheetData>
    <row r="1" ht="26" customHeight="1">
      <c r="A1" s="14" t="inlineStr">
        <is>
          <t>Indian Wedding Planner - User Guide</t>
        </is>
      </c>
    </row>
    <row r="2"/>
    <row r="3" ht="30" customHeight="1">
      <c r="A3" s="20" t="inlineStr">
        <is>
          <t>Sheet Overview</t>
        </is>
      </c>
    </row>
    <row r="4" ht="30" customHeight="1">
      <c r="A4" s="21" t="inlineStr">
        <is>
          <t>Wedding_Plan</t>
        </is>
      </c>
      <c r="B4" s="22" t="inlineStr">
        <is>
          <t>Track every task by event phase (Pre-Wedding, Wedding Day, Post-Wedding), assign owners, set due dates, and monitor estimated vs actual cost. Variance and Paid? columns update automatically.</t>
        </is>
      </c>
    </row>
    <row r="5" ht="30" customHeight="1">
      <c r="A5" s="21" t="inlineStr">
        <is>
          <t>Budget_Summary</t>
        </is>
      </c>
      <c r="B5" s="22" t="inlineStr">
        <is>
          <t>A dashboard rollup of planned vs actual spend by category, with charts comparing budget vs actual and a donut chart showing allocation share.</t>
        </is>
      </c>
    </row>
    <row r="6" ht="30" customHeight="1">
      <c r="A6" s="21" t="inlineStr">
        <is>
          <t>Vendors</t>
        </is>
      </c>
      <c r="B6" s="22" t="inlineStr">
        <is>
          <t>Vendor contact tracker with quote amounts, deposits, balance due, contract status, and ratings for each vendor category.</t>
        </is>
      </c>
    </row>
    <row r="7" ht="30" customHeight="1">
      <c r="A7" s="20" t="inlineStr">
        <is>
          <t>How to Update Task Statuses and Costs</t>
        </is>
      </c>
    </row>
    <row r="8" ht="30" customHeight="1">
      <c r="A8" s="21" t="inlineStr">
        <is>
          <t>Status column</t>
        </is>
      </c>
      <c r="B8" s="22" t="inlineStr">
        <is>
          <t>Use the dropdown in the Status column (Pending, In Progress, Completed, On Hold) on the Wedding_Plan sheet to reflect current progress.</t>
        </is>
      </c>
    </row>
    <row r="9" ht="30" customHeight="1">
      <c r="A9" s="21" t="inlineStr">
        <is>
          <t>Cost columns</t>
        </is>
      </c>
      <c r="B9" s="22" t="inlineStr">
        <is>
          <t>Enter Estimated Cost and Actual Cost as numbers only. Variance and Paid? flags will calculate automatically - do not overwrite these formula cells.</t>
        </is>
      </c>
    </row>
    <row r="10" ht="30" customHeight="1">
      <c r="A10" s="20" t="inlineStr">
        <is>
          <t>How to Enter Vendor Quotes and Deposits</t>
        </is>
      </c>
    </row>
    <row r="11" ht="30" customHeight="1">
      <c r="A11" s="21" t="inlineStr">
        <is>
          <t>Quote Amount / Deposit Paid</t>
        </is>
      </c>
      <c r="B11" s="22" t="inlineStr">
        <is>
          <t>Enter the vendor quote and any deposit paid on the Vendors sheet. Balance Due calculates automatically as Quote Amount minus Deposit Paid.</t>
        </is>
      </c>
    </row>
    <row r="12" ht="30" customHeight="1">
      <c r="A12" s="21" t="inlineStr">
        <is>
          <t>Contract Status</t>
        </is>
      </c>
      <c r="B12" s="22" t="inlineStr">
        <is>
          <t>Use the dropdown (Pending, Quoted, Booked, Cancelled) to track vendor booking progress.</t>
        </is>
      </c>
    </row>
    <row r="13" ht="30" customHeight="1">
      <c r="A13" s="20" t="inlineStr">
        <is>
          <t>Where Formulas Should Not Be Overwritten</t>
        </is>
      </c>
    </row>
    <row r="14" ht="30" customHeight="1">
      <c r="A14" s="21" t="inlineStr">
        <is>
          <t>Protected formula cells</t>
        </is>
      </c>
      <c r="B14" s="22" t="inlineStr">
        <is>
          <t>Do not type over cells in the Variance, Paid?, Difference, Spend %, Status, Balance Due, or summary total cells - these are calculated automatically from your inputs.</t>
        </is>
      </c>
    </row>
    <row r="15" ht="30" customHeight="1">
      <c r="A15" s="20" t="inlineStr">
        <is>
          <t>Color Meanings</t>
        </is>
      </c>
    </row>
    <row r="16" ht="30" customHeight="1">
      <c r="A16" s="21" t="inlineStr">
        <is>
          <t>Yellow cells</t>
        </is>
      </c>
      <c r="B16" s="22" t="inlineStr">
        <is>
          <t>Pale yellow (#FFFBEB) marks editable input cells such as Estimated Cost, Actual Cost, Planned Budget, Actual Spend, Quote Amount, and Deposit Paid.</t>
        </is>
      </c>
    </row>
    <row r="17" ht="30" customHeight="1">
      <c r="A17" s="21" t="inlineStr">
        <is>
          <t>Green text</t>
        </is>
      </c>
      <c r="B17" s="22" t="inlineStr">
        <is>
          <t>Green (#16A34A) indicates positive results - under budget, savings, or booked vendors.</t>
        </is>
      </c>
    </row>
    <row r="18" ht="30" customHeight="1">
      <c r="A18" s="21" t="inlineStr">
        <is>
          <t>Red text</t>
        </is>
      </c>
      <c r="B18" s="22" t="inlineStr">
        <is>
          <t>Red (#DC2626) flags alerts - over budget items, pending vendor contracts, or unpaid balances.</t>
        </is>
      </c>
    </row>
    <row r="19" ht="30" customHeight="1">
      <c r="A19" s="21" t="inlineStr">
        <is>
          <t>Amber rows</t>
        </is>
      </c>
      <c r="B19" s="22" t="inlineStr">
        <is>
          <t>Amber (#F4A62A) highlights key summary totals and KPI tiles.</t>
        </is>
      </c>
    </row>
    <row r="20" ht="30" customHeight="1">
      <c r="A20" s="20" t="inlineStr">
        <is>
          <t>Formatting Notes</t>
        </is>
      </c>
    </row>
    <row r="21" ht="30" customHeight="1">
      <c r="A21" s="21" t="inlineStr">
        <is>
          <t>Date format</t>
        </is>
      </c>
      <c r="B21" s="22" t="inlineStr">
        <is>
          <t>All dates use MM/DD/YYYY format (US standard), for example 04/20/2026.</t>
        </is>
      </c>
    </row>
    <row r="22" ht="30" customHeight="1">
      <c r="A22" s="21" t="inlineStr">
        <is>
          <t>Currency format</t>
        </is>
      </c>
      <c r="B22" s="22" t="inlineStr">
        <is>
          <t>All monetary values use US currency format, for example $1,234.56.</t>
        </is>
      </c>
    </row>
  </sheetData>
  <mergeCells count="7">
    <mergeCell ref="A1:B1"/>
    <mergeCell ref="A3:B3"/>
    <mergeCell ref="A7:B7"/>
    <mergeCell ref="A10:B10"/>
    <mergeCell ref="A13:B13"/>
    <mergeCell ref="A15:B15"/>
    <mergeCell ref="A20:B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2026-07-14T03:41:02Z</dcterms:created>
  <dcterms:modified xmlns:dcterms="http://purl.org/dc/terms/" xmlns:xsi="http://www.w3.org/2001/XMLSchema-instance" xsi:type="dcterms:W3CDTF">2026-07-14T03:41:02Z</dcterms:modified>
</cp:coreProperties>
</file>