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abor Log" sheetId="1" state="visible" r:id="rId1"/>
    <sheet xmlns:r="http://schemas.openxmlformats.org/officeDocument/2006/relationships" name="Histogram Dashboard" sheetId="2" state="visible" r:id="rId2"/>
    <sheet xmlns:r="http://schemas.openxmlformats.org/officeDocument/2006/relationships" name="Summary" sheetId="3" state="visible" r:id="rId3"/>
    <sheet xmlns:r="http://schemas.openxmlformats.org/officeDocument/2006/relationships" name="Instructions" sheetId="4" state="visible" r:id="rId4"/>
  </sheets>
  <definedNames/>
  <calcPr calcId="124519" fullCalcOnLoad="1"/>
</workbook>
</file>

<file path=xl/styles.xml><?xml version="1.0" encoding="utf-8"?>
<styleSheet xmlns="http://schemas.openxmlformats.org/spreadsheetml/2006/main">
  <numFmts count="4">
    <numFmt numFmtId="164" formatCode="MM/DD/YYYY"/>
    <numFmt numFmtId="165" formatCode="&quot;$&quot;#,##0.00"/>
    <numFmt numFmtId="166" formatCode="0.0"/>
    <numFmt numFmtId="167" formatCode="0.0%"/>
  </numFmts>
  <fonts count="6">
    <font>
      <name val="Calibri"/>
      <family val="2"/>
      <color theme="1"/>
      <sz val="11"/>
      <scheme val="minor"/>
    </font>
    <font>
      <b val="1"/>
      <color rgb="000E3A5B"/>
      <sz val="15"/>
    </font>
    <font>
      <b val="1"/>
      <color rgb="00FFFFFF"/>
      <sz val="11"/>
    </font>
    <font>
      <b val="1"/>
      <color rgb="000E3A5B"/>
    </font>
    <font>
      <b val="1"/>
      <color rgb="00FFFFFF"/>
      <sz val="10"/>
    </font>
    <font>
      <b val="1"/>
    </font>
  </fonts>
  <fills count="8">
    <fill>
      <patternFill/>
    </fill>
    <fill>
      <patternFill patternType="gray125"/>
    </fill>
    <fill>
      <patternFill patternType="solid">
        <fgColor rgb="000E3A5B"/>
      </patternFill>
    </fill>
    <fill>
      <patternFill patternType="solid">
        <fgColor rgb="00EAF1F6"/>
      </patternFill>
    </fill>
    <fill>
      <patternFill patternType="solid">
        <fgColor rgb="00FFFBEB"/>
      </patternFill>
    </fill>
    <fill>
      <patternFill patternType="solid">
        <fgColor rgb="00FFFFFF"/>
      </patternFill>
    </fill>
    <fill>
      <patternFill patternType="solid">
        <fgColor rgb="00F4A62A"/>
      </patternFill>
    </fill>
    <fill>
      <patternFill patternType="solid">
        <fgColor rgb="001A5680"/>
      </patternFill>
    </fill>
  </fills>
  <borders count="5">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style="thin">
        <color rgb="00D1D5DB"/>
      </right>
      <top style="thin">
        <color rgb="00D1D5DB"/>
      </top>
      <bottom style="thin">
        <color rgb="00D1D5DB"/>
      </bottom>
      <diagonal/>
    </border>
  </borders>
  <cellStyleXfs count="1">
    <xf numFmtId="0" fontId="0" fillId="0" borderId="0"/>
  </cellStyleXfs>
  <cellXfs count="45">
    <xf numFmtId="0" fontId="0" fillId="0" borderId="0" pivotButton="0" quotePrefix="0" xfId="0"/>
    <xf numFmtId="0" fontId="1" fillId="0" borderId="0" applyAlignment="1" pivotButton="0" quotePrefix="0" xfId="0">
      <alignment horizontal="center" vertical="center"/>
    </xf>
    <xf numFmtId="0" fontId="2" fillId="2" borderId="1" applyAlignment="1" pivotButton="0" quotePrefix="0" xfId="0">
      <alignment horizontal="center" vertical="center"/>
    </xf>
    <xf numFmtId="164" fontId="0" fillId="3" borderId="1" applyAlignment="1" pivotButton="0" quotePrefix="0" xfId="0">
      <alignment horizontal="center" vertical="center"/>
    </xf>
    <xf numFmtId="0" fontId="0" fillId="3" borderId="1" applyAlignment="1" pivotButton="0" quotePrefix="0" xfId="0">
      <alignment horizontal="left" vertical="center"/>
    </xf>
    <xf numFmtId="0" fontId="0" fillId="3" borderId="1" applyAlignment="1" pivotButton="0" quotePrefix="0" xfId="0">
      <alignment horizontal="center" vertical="center"/>
    </xf>
    <xf numFmtId="165" fontId="0" fillId="4" borderId="1" applyAlignment="1" pivotButton="0" quotePrefix="0" xfId="0">
      <alignment horizontal="center" vertical="center"/>
    </xf>
    <xf numFmtId="0" fontId="0" fillId="4" borderId="1" applyAlignment="1" pivotButton="0" quotePrefix="0" xfId="0">
      <alignment horizontal="center" vertical="center"/>
    </xf>
    <xf numFmtId="165" fontId="0" fillId="3" borderId="1" applyAlignment="1" pivotButton="0" quotePrefix="0" xfId="0">
      <alignment horizontal="center" vertical="center"/>
    </xf>
    <xf numFmtId="164" fontId="0" fillId="5" borderId="1" applyAlignment="1" pivotButton="0" quotePrefix="0" xfId="0">
      <alignment horizontal="center" vertical="center"/>
    </xf>
    <xf numFmtId="0" fontId="0" fillId="5" borderId="1" applyAlignment="1" pivotButton="0" quotePrefix="0" xfId="0">
      <alignment horizontal="left" vertical="center"/>
    </xf>
    <xf numFmtId="0" fontId="0" fillId="5" borderId="1" applyAlignment="1" pivotButton="0" quotePrefix="0" xfId="0">
      <alignment horizontal="center" vertical="center"/>
    </xf>
    <xf numFmtId="165" fontId="0" fillId="5" borderId="1" applyAlignment="1" pivotButton="0" quotePrefix="0" xfId="0">
      <alignment horizontal="center" vertical="center"/>
    </xf>
    <xf numFmtId="0" fontId="3" fillId="6" borderId="1" applyAlignment="1" pivotButton="0" quotePrefix="0" xfId="0">
      <alignment horizontal="center" vertical="center"/>
    </xf>
    <xf numFmtId="165" fontId="3" fillId="6" borderId="1" applyAlignment="1" pivotButton="0" quotePrefix="0" xfId="0">
      <alignment horizontal="center" vertical="center"/>
    </xf>
    <xf numFmtId="0" fontId="4" fillId="7" borderId="0" applyAlignment="1" pivotButton="0" quotePrefix="0" xfId="0">
      <alignment horizontal="center" vertical="center"/>
    </xf>
    <xf numFmtId="0" fontId="3" fillId="3" borderId="1" pivotButton="0" quotePrefix="0" xfId="0"/>
    <xf numFmtId="166" fontId="0" fillId="3" borderId="1" applyAlignment="1" pivotButton="0" quotePrefix="0" xfId="0">
      <alignment horizontal="center" vertical="center"/>
    </xf>
    <xf numFmtId="0" fontId="2" fillId="2" borderId="1" pivotButton="0" quotePrefix="0" xfId="0"/>
    <xf numFmtId="0" fontId="3" fillId="5" borderId="1" pivotButton="0" quotePrefix="0" xfId="0"/>
    <xf numFmtId="166" fontId="0" fillId="5" borderId="1" applyAlignment="1" pivotButton="0" quotePrefix="0" xfId="0">
      <alignment horizontal="center" vertical="center"/>
    </xf>
    <xf numFmtId="2" fontId="0" fillId="5" borderId="1" applyAlignment="1" pivotButton="0" quotePrefix="0" xfId="0">
      <alignment horizontal="center" vertical="center"/>
    </xf>
    <xf numFmtId="167" fontId="0" fillId="5" borderId="1" applyAlignment="1" pivotButton="0" quotePrefix="0" xfId="0">
      <alignment horizontal="center" vertical="center"/>
    </xf>
    <xf numFmtId="1" fontId="0" fillId="5" borderId="1" applyAlignment="1" pivotButton="0" quotePrefix="0" xfId="0">
      <alignment horizontal="center" vertical="center"/>
    </xf>
    <xf numFmtId="0" fontId="5" fillId="0" borderId="1" pivotButton="0" quotePrefix="0" xfId="0"/>
    <xf numFmtId="0" fontId="0" fillId="4" borderId="1" pivotButton="0" quotePrefix="0" xfId="0"/>
    <xf numFmtId="0" fontId="0" fillId="0" borderId="1" pivotButton="0" quotePrefix="0" xfId="0"/>
    <xf numFmtId="165" fontId="0" fillId="0" borderId="1" pivotButton="0" quotePrefix="0" xfId="0"/>
    <xf numFmtId="166" fontId="0" fillId="0" borderId="1" pivotButton="0" quotePrefix="0" xfId="0"/>
    <xf numFmtId="166" fontId="3" fillId="6" borderId="1" applyAlignment="1" pivotButton="0" quotePrefix="0" xfId="0">
      <alignment horizontal="center" vertical="center"/>
    </xf>
    <xf numFmtId="0" fontId="4" fillId="7" borderId="1" applyAlignment="1" pivotButton="0" quotePrefix="0" xfId="0">
      <alignment horizontal="left" vertical="center"/>
    </xf>
    <xf numFmtId="0" fontId="0" fillId="0" borderId="1" applyAlignment="1" pivotButton="0" quotePrefix="0" xfId="0">
      <alignment horizontal="left" vertical="center" wrapText="1"/>
    </xf>
    <xf numFmtId="0" fontId="0" fillId="0" borderId="4" pivotButton="0" quotePrefix="0" xfId="0"/>
    <xf numFmtId="164" fontId="0" fillId="3" borderId="1" applyAlignment="1" pivotButton="0" quotePrefix="0" xfId="0">
      <alignment horizontal="center" vertical="center"/>
    </xf>
    <xf numFmtId="165" fontId="0" fillId="4" borderId="1" applyAlignment="1" pivotButton="0" quotePrefix="0" xfId="0">
      <alignment horizontal="center" vertical="center"/>
    </xf>
    <xf numFmtId="165" fontId="0" fillId="3" borderId="1" applyAlignment="1" pivotButton="0" quotePrefix="0" xfId="0">
      <alignment horizontal="center" vertical="center"/>
    </xf>
    <xf numFmtId="164" fontId="0" fillId="5" borderId="1" applyAlignment="1" pivotButton="0" quotePrefix="0" xfId="0">
      <alignment horizontal="center" vertical="center"/>
    </xf>
    <xf numFmtId="165" fontId="0" fillId="5" borderId="1" applyAlignment="1" pivotButton="0" quotePrefix="0" xfId="0">
      <alignment horizontal="center" vertical="center"/>
    </xf>
    <xf numFmtId="165" fontId="3" fillId="6" borderId="1" applyAlignment="1" pivotButton="0" quotePrefix="0" xfId="0">
      <alignment horizontal="center" vertical="center"/>
    </xf>
    <xf numFmtId="166" fontId="0" fillId="3" borderId="1" applyAlignment="1" pivotButton="0" quotePrefix="0" xfId="0">
      <alignment horizontal="center" vertical="center"/>
    </xf>
    <xf numFmtId="166" fontId="0" fillId="5" borderId="1" applyAlignment="1" pivotButton="0" quotePrefix="0" xfId="0">
      <alignment horizontal="center" vertical="center"/>
    </xf>
    <xf numFmtId="167" fontId="0" fillId="5" borderId="1" applyAlignment="1" pivotButton="0" quotePrefix="0" xfId="0">
      <alignment horizontal="center" vertical="center"/>
    </xf>
    <xf numFmtId="165" fontId="0" fillId="0" borderId="1" pivotButton="0" quotePrefix="0" xfId="0"/>
    <xf numFmtId="166" fontId="0" fillId="0" borderId="1" pivotButton="0" quotePrefix="0" xfId="0"/>
    <xf numFmtId="166" fontId="3" fillId="6" borderId="1" applyAlignment="1" pivotButton="0" quotePrefix="0" xfId="0">
      <alignment horizontal="center" vertical="center"/>
    </xf>
  </cellXfs>
  <cellStyles count="1">
    <cellStyle name="Normal" xfId="0" builtinId="0" hidden="0"/>
  </cellStyles>
  <dxfs count="3">
    <dxf>
      <font>
        <b val="1"/>
        <color rgb="00DC2626"/>
      </font>
      <fill>
        <patternFill patternType="solid">
          <fgColor rgb="00FFE4E6"/>
        </patternFill>
      </fill>
    </dxf>
    <dxf>
      <font>
        <b val="1"/>
        <color rgb="0016A34A"/>
      </font>
      <fill>
        <patternFill patternType="solid">
          <fgColor rgb="00ECFDF5"/>
        </patternFill>
      </fill>
    </dxf>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Total Hours by Date (Regular vs Overtime)</a:t>
            </a:r>
          </a:p>
        </rich>
      </tx>
    </title>
    <plotArea>
      <barChart>
        <barDir val="col"/>
        <grouping val="clustered"/>
        <ser>
          <idx val="0"/>
          <order val="0"/>
          <tx>
            <strRef>
              <f>'Histogram Dashboard'!E4</f>
            </strRef>
          </tx>
          <spPr>
            <a:solidFill xmlns:a="http://schemas.openxmlformats.org/drawingml/2006/main">
              <a:srgbClr val="0E3A5B"/>
            </a:solidFill>
            <a:ln xmlns:a="http://schemas.openxmlformats.org/drawingml/2006/main">
              <a:prstDash val="solid"/>
            </a:ln>
          </spPr>
          <cat>
            <numRef>
              <f>'Histogram Dashboard'!$D$5:$D$14</f>
            </numRef>
          </cat>
          <val>
            <numRef>
              <f>'Histogram Dashboard'!$E$5:$E$14</f>
            </numRef>
          </val>
        </ser>
        <ser>
          <idx val="1"/>
          <order val="1"/>
          <tx>
            <strRef>
              <f>'Histogram Dashboard'!F4</f>
            </strRef>
          </tx>
          <spPr>
            <a:solidFill xmlns:a="http://schemas.openxmlformats.org/drawingml/2006/main">
              <a:srgbClr val="F4A62A"/>
            </a:solidFill>
            <a:ln xmlns:a="http://schemas.openxmlformats.org/drawingml/2006/main">
              <a:prstDash val="solid"/>
            </a:ln>
          </spPr>
          <cat>
            <numRef>
              <f>'Histogram Dashboard'!$D$5:$D$14</f>
            </numRef>
          </cat>
          <val>
            <numRef>
              <f>'Histogram Dashboard'!$F$5:$F$14</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Date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Hours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Total Labor Hours by Employee</a:t>
            </a:r>
          </a:p>
        </rich>
      </tx>
    </title>
    <plotArea>
      <barChart>
        <barDir val="bar"/>
        <grouping val="clustered"/>
        <ser>
          <idx val="0"/>
          <order val="0"/>
          <tx>
            <strRef>
              <f>'Histogram Dashboard'!J4</f>
            </strRef>
          </tx>
          <spPr>
            <a:solidFill xmlns:a="http://schemas.openxmlformats.org/drawingml/2006/main">
              <a:srgbClr val="1A5680"/>
            </a:solidFill>
            <a:ln xmlns:a="http://schemas.openxmlformats.org/drawingml/2006/main">
              <a:prstDash val="solid"/>
            </a:ln>
          </spPr>
          <cat>
            <numRef>
              <f>'Histogram Dashboard'!$I$5:$I$14</f>
            </numRef>
          </cat>
          <val>
            <numRef>
              <f>'Histogram Dashboard'!$J$5:$J$14</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Hours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Employee</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Daily Total Labor Hours Trend</a:t>
            </a:r>
          </a:p>
        </rich>
      </tx>
    </title>
    <plotArea>
      <lineChart>
        <grouping val="standard"/>
        <ser>
          <idx val="0"/>
          <order val="0"/>
          <tx>
            <strRef>
              <f>'Histogram Dashboard'!G4</f>
            </strRef>
          </tx>
          <spPr>
            <a:ln xmlns:a="http://schemas.openxmlformats.org/drawingml/2006/main" w="25000">
              <a:solidFill>
                <a:srgbClr val="F4A62A"/>
              </a:solidFill>
              <a:prstDash val="solid"/>
            </a:ln>
          </spPr>
          <marker>
            <symbol val="none"/>
            <spPr>
              <a:ln xmlns:a="http://schemas.openxmlformats.org/drawingml/2006/main">
                <a:prstDash val="solid"/>
              </a:ln>
            </spPr>
          </marker>
          <cat>
            <numRef>
              <f>'Histogram Dashboard'!$D$5:$D$14</f>
            </numRef>
          </cat>
          <val>
            <numRef>
              <f>'Histogram Dashboard'!$G$5:$G$14</f>
            </numRef>
          </val>
        </ser>
        <axId val="10"/>
        <axId val="100"/>
      </lineChart>
      <catAx>
        <axId val="10"/>
        <scaling>
          <orientation val="minMax"/>
        </scaling>
        <axPos val="l"/>
        <title>
          <tx>
            <rich>
              <a:bodyPr xmlns:a="http://schemas.openxmlformats.org/drawingml/2006/main"/>
              <a:p xmlns:a="http://schemas.openxmlformats.org/drawingml/2006/main">
                <a:pPr>
                  <a:defRPr/>
                </a:pPr>
                <a:r>
                  <a:t>Date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Hours</a:t>
                </a:r>
              </a:p>
            </rich>
          </tx>
        </title>
        <majorTickMark val="none"/>
        <minorTickMark val="none"/>
        <crossAx val="10"/>
      </valAx>
    </plotArea>
    <legend>
      <legendPos val="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Regular vs Overtime Hour Share</a:t>
            </a:r>
          </a:p>
        </rich>
      </tx>
    </title>
    <plotArea>
      <doughnutChart>
        <varyColors val="1"/>
        <ser>
          <idx val="0"/>
          <order val="0"/>
          <tx>
            <strRef>
              <f>'Histogram Dashboard'!M38</f>
            </strRef>
          </tx>
          <spPr>
            <a:solidFill xmlns:a="http://schemas.openxmlformats.org/drawingml/2006/main">
              <a:srgbClr val="0E3A5B"/>
            </a:solidFill>
            <a:ln xmlns:a="http://schemas.openxmlformats.org/drawingml/2006/main">
              <a:prstDash val="solid"/>
            </a:ln>
          </spPr>
          <cat>
            <numRef>
              <f>'Histogram Dashboard'!$L$39:$L$40</f>
            </numRef>
          </cat>
          <val>
            <numRef>
              <f>'Histogram Dashboard'!$M$39:$M$40</f>
            </numRef>
          </val>
        </ser>
        <firstSliceAng val="0"/>
        <holeSize val="10"/>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0</col>
      <colOff>0</colOff>
      <row>18</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37</row>
      <rowOff>0</rowOff>
    </from>
    <ext cx="576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11</col>
      <colOff>0</colOff>
      <row>18</row>
      <rowOff>0</rowOff>
    </from>
    <ext cx="5760000" cy="324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11</col>
      <colOff>0</colOff>
      <row>56</row>
      <rowOff>0</rowOff>
    </from>
    <ext cx="4320000" cy="324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M13"/>
  <sheetViews>
    <sheetView workbookViewId="0">
      <pane ySplit="2" topLeftCell="A3" activePane="bottomLeft" state="frozen"/>
      <selection pane="bottomLeft" activeCell="A1" sqref="A1"/>
    </sheetView>
  </sheetViews>
  <sheetFormatPr baseColWidth="8" defaultRowHeight="15"/>
  <cols>
    <col width="12" customWidth="1" min="1" max="1"/>
    <col width="18" customWidth="1" min="2" max="2"/>
    <col width="14" customWidth="1" min="3" max="3"/>
    <col width="18" customWidth="1" min="4" max="4"/>
    <col width="10" customWidth="1" min="5" max="5"/>
    <col width="13" customWidth="1" min="6" max="6"/>
    <col width="14" customWidth="1" min="7" max="7"/>
    <col width="12" customWidth="1" min="8" max="8"/>
    <col width="12" customWidth="1" min="9" max="9"/>
    <col width="13" customWidth="1" min="10" max="10"/>
    <col width="12" customWidth="1" min="11" max="11"/>
    <col width="13" customWidth="1" min="12" max="12"/>
    <col width="11" customWidth="1" min="13" max="13"/>
  </cols>
  <sheetData>
    <row r="1" ht="24" customHeight="1">
      <c r="A1" s="1" t="inlineStr">
        <is>
          <t>Labor Histogram Excel Template - Labor Log</t>
        </is>
      </c>
    </row>
    <row r="2" ht="20" customHeight="1">
      <c r="A2" s="2" t="inlineStr">
        <is>
          <t>Date</t>
        </is>
      </c>
      <c r="B2" s="2" t="inlineStr">
        <is>
          <t>Employee Name</t>
        </is>
      </c>
      <c r="C2" s="2" t="inlineStr">
        <is>
          <t>Department</t>
        </is>
      </c>
      <c r="D2" s="2" t="inlineStr">
        <is>
          <t>Job Role</t>
        </is>
      </c>
      <c r="E2" s="2" t="inlineStr">
        <is>
          <t>Shift</t>
        </is>
      </c>
      <c r="F2" s="2" t="inlineStr">
        <is>
          <t>Regular Hours</t>
        </is>
      </c>
      <c r="G2" s="2" t="inlineStr">
        <is>
          <t>Overtime Hours</t>
        </is>
      </c>
      <c r="H2" s="2" t="inlineStr">
        <is>
          <t>Hourly Rate</t>
        </is>
      </c>
      <c r="I2" s="2" t="inlineStr">
        <is>
          <t>OT Multiplier</t>
        </is>
      </c>
      <c r="J2" s="2" t="inlineStr">
        <is>
          <t>Regular Pay</t>
        </is>
      </c>
      <c r="K2" s="2" t="inlineStr">
        <is>
          <t>OT Pay</t>
        </is>
      </c>
      <c r="L2" s="2" t="inlineStr">
        <is>
          <t>Total Pay</t>
        </is>
      </c>
      <c r="M2" s="2" t="inlineStr">
        <is>
          <t>Status</t>
        </is>
      </c>
    </row>
    <row r="3">
      <c r="A3" s="33" t="n">
        <v>46174</v>
      </c>
      <c r="B3" s="4" t="inlineStr">
        <is>
          <t>James Carter</t>
        </is>
      </c>
      <c r="C3" s="5" t="inlineStr">
        <is>
          <t>Warehouse</t>
        </is>
      </c>
      <c r="D3" s="5" t="inlineStr">
        <is>
          <t>Loader</t>
        </is>
      </c>
      <c r="E3" s="5" t="inlineStr">
        <is>
          <t>Day</t>
        </is>
      </c>
      <c r="F3" s="5" t="n">
        <v>8</v>
      </c>
      <c r="G3" s="5" t="n">
        <v>2</v>
      </c>
      <c r="H3" s="34" t="n">
        <v>22.5</v>
      </c>
      <c r="I3" s="7" t="n">
        <v>1.5</v>
      </c>
      <c r="J3" s="35">
        <f>F3*H3</f>
        <v/>
      </c>
      <c r="K3" s="35">
        <f>G3*H3*I3</f>
        <v/>
      </c>
      <c r="L3" s="35">
        <f>J3+K3</f>
        <v/>
      </c>
      <c r="M3" s="5">
        <f>IF(OR(F3+G3=0,L3=0),"No Hours","Worked")</f>
        <v/>
      </c>
    </row>
    <row r="4">
      <c r="A4" s="36" t="n">
        <v>46175</v>
      </c>
      <c r="B4" s="10" t="inlineStr">
        <is>
          <t>Emily Johnson</t>
        </is>
      </c>
      <c r="C4" s="11" t="inlineStr">
        <is>
          <t>Logistics</t>
        </is>
      </c>
      <c r="D4" s="11" t="inlineStr">
        <is>
          <t>Coordinator</t>
        </is>
      </c>
      <c r="E4" s="11" t="inlineStr">
        <is>
          <t>Swing</t>
        </is>
      </c>
      <c r="F4" s="11" t="n">
        <v>7.5</v>
      </c>
      <c r="G4" s="11" t="n">
        <v>0</v>
      </c>
      <c r="H4" s="34" t="n">
        <v>26</v>
      </c>
      <c r="I4" s="7" t="n">
        <v>1.5</v>
      </c>
      <c r="J4" s="37">
        <f>F4*H4</f>
        <v/>
      </c>
      <c r="K4" s="37">
        <f>G4*H4*I4</f>
        <v/>
      </c>
      <c r="L4" s="37">
        <f>J4+K4</f>
        <v/>
      </c>
      <c r="M4" s="11">
        <f>IF(OR(F4+G4=0,L4=0),"No Hours","Worked")</f>
        <v/>
      </c>
    </row>
    <row r="5">
      <c r="A5" s="33" t="n">
        <v>46176</v>
      </c>
      <c r="B5" s="4" t="inlineStr">
        <is>
          <t>Michael Brown</t>
        </is>
      </c>
      <c r="C5" s="5" t="inlineStr">
        <is>
          <t>Production</t>
        </is>
      </c>
      <c r="D5" s="5" t="inlineStr">
        <is>
          <t>Technician</t>
        </is>
      </c>
      <c r="E5" s="5" t="inlineStr">
        <is>
          <t>Night</t>
        </is>
      </c>
      <c r="F5" s="5" t="n">
        <v>9</v>
      </c>
      <c r="G5" s="5" t="n">
        <v>1.5</v>
      </c>
      <c r="H5" s="34" t="n">
        <v>24.75</v>
      </c>
      <c r="I5" s="7" t="n">
        <v>1.5</v>
      </c>
      <c r="J5" s="35">
        <f>F5*H5</f>
        <v/>
      </c>
      <c r="K5" s="35">
        <f>G5*H5*I5</f>
        <v/>
      </c>
      <c r="L5" s="35">
        <f>J5+K5</f>
        <v/>
      </c>
      <c r="M5" s="5">
        <f>IF(OR(F5+G5=0,L5=0),"No Hours","Worked")</f>
        <v/>
      </c>
    </row>
    <row r="6">
      <c r="A6" s="36" t="n">
        <v>46177</v>
      </c>
      <c r="B6" s="10" t="inlineStr">
        <is>
          <t>Ashley Davis</t>
        </is>
      </c>
      <c r="C6" s="11" t="inlineStr">
        <is>
          <t>Warehouse</t>
        </is>
      </c>
      <c r="D6" s="11" t="inlineStr">
        <is>
          <t>Picker</t>
        </is>
      </c>
      <c r="E6" s="11" t="inlineStr">
        <is>
          <t>Day</t>
        </is>
      </c>
      <c r="F6" s="11" t="n">
        <v>8</v>
      </c>
      <c r="G6" s="11" t="n">
        <v>0</v>
      </c>
      <c r="H6" s="34" t="n">
        <v>19.5</v>
      </c>
      <c r="I6" s="7" t="n">
        <v>1.5</v>
      </c>
      <c r="J6" s="37">
        <f>F6*H6</f>
        <v/>
      </c>
      <c r="K6" s="37">
        <f>G6*H6*I6</f>
        <v/>
      </c>
      <c r="L6" s="37">
        <f>J6+K6</f>
        <v/>
      </c>
      <c r="M6" s="11">
        <f>IF(OR(F6+G6=0,L6=0),"No Hours","Worked")</f>
        <v/>
      </c>
    </row>
    <row r="7">
      <c r="A7" s="33" t="n">
        <v>46178</v>
      </c>
      <c r="B7" s="4" t="inlineStr">
        <is>
          <t>David Wilson</t>
        </is>
      </c>
      <c r="C7" s="5" t="inlineStr">
        <is>
          <t>Maintenance</t>
        </is>
      </c>
      <c r="D7" s="5" t="inlineStr">
        <is>
          <t>Electrician</t>
        </is>
      </c>
      <c r="E7" s="5" t="inlineStr">
        <is>
          <t>Night</t>
        </is>
      </c>
      <c r="F7" s="5" t="n">
        <v>10</v>
      </c>
      <c r="G7" s="5" t="n">
        <v>2</v>
      </c>
      <c r="H7" s="34" t="n">
        <v>32</v>
      </c>
      <c r="I7" s="7" t="n">
        <v>1.5</v>
      </c>
      <c r="J7" s="35">
        <f>F7*H7</f>
        <v/>
      </c>
      <c r="K7" s="35">
        <f>G7*H7*I7</f>
        <v/>
      </c>
      <c r="L7" s="35">
        <f>J7+K7</f>
        <v/>
      </c>
      <c r="M7" s="5">
        <f>IF(OR(F7+G7=0,L7=0),"No Hours","Worked")</f>
        <v/>
      </c>
    </row>
    <row r="8">
      <c r="A8" s="36" t="n">
        <v>46179</v>
      </c>
      <c r="B8" s="10" t="inlineStr">
        <is>
          <t>Jessica Martinez</t>
        </is>
      </c>
      <c r="C8" s="11" t="inlineStr">
        <is>
          <t>Logistics</t>
        </is>
      </c>
      <c r="D8" s="11" t="inlineStr">
        <is>
          <t>Supervisor</t>
        </is>
      </c>
      <c r="E8" s="11" t="inlineStr">
        <is>
          <t>Swing</t>
        </is>
      </c>
      <c r="F8" s="11" t="n">
        <v>8</v>
      </c>
      <c r="G8" s="11" t="n">
        <v>1</v>
      </c>
      <c r="H8" s="34" t="n">
        <v>28.5</v>
      </c>
      <c r="I8" s="7" t="n">
        <v>1.5</v>
      </c>
      <c r="J8" s="37">
        <f>F8*H8</f>
        <v/>
      </c>
      <c r="K8" s="37">
        <f>G8*H8*I8</f>
        <v/>
      </c>
      <c r="L8" s="37">
        <f>J8+K8</f>
        <v/>
      </c>
      <c r="M8" s="11">
        <f>IF(OR(F8+G8=0,L8=0),"No Hours","Worked")</f>
        <v/>
      </c>
    </row>
    <row r="9">
      <c r="A9" s="33" t="n">
        <v>46180</v>
      </c>
      <c r="B9" s="4" t="inlineStr">
        <is>
          <t>Chris Anderson</t>
        </is>
      </c>
      <c r="C9" s="5" t="inlineStr">
        <is>
          <t>Production</t>
        </is>
      </c>
      <c r="D9" s="5" t="inlineStr">
        <is>
          <t>Operator</t>
        </is>
      </c>
      <c r="E9" s="5" t="inlineStr">
        <is>
          <t>Day</t>
        </is>
      </c>
      <c r="F9" s="5" t="n">
        <v>7</v>
      </c>
      <c r="G9" s="5" t="n">
        <v>0.5</v>
      </c>
      <c r="H9" s="34" t="n">
        <v>23</v>
      </c>
      <c r="I9" s="7" t="n">
        <v>1.5</v>
      </c>
      <c r="J9" s="35">
        <f>F9*H9</f>
        <v/>
      </c>
      <c r="K9" s="35">
        <f>G9*H9*I9</f>
        <v/>
      </c>
      <c r="L9" s="35">
        <f>J9+K9</f>
        <v/>
      </c>
      <c r="M9" s="5">
        <f>IF(OR(F9+G9=0,L9=0),"No Hours","Worked")</f>
        <v/>
      </c>
    </row>
    <row r="10">
      <c r="A10" s="36" t="n">
        <v>46181</v>
      </c>
      <c r="B10" s="10" t="inlineStr">
        <is>
          <t>Sarah Thompson</t>
        </is>
      </c>
      <c r="C10" s="11" t="inlineStr">
        <is>
          <t>Warehouse</t>
        </is>
      </c>
      <c r="D10" s="11" t="inlineStr">
        <is>
          <t>Forklift Operator</t>
        </is>
      </c>
      <c r="E10" s="11" t="inlineStr">
        <is>
          <t>Day</t>
        </is>
      </c>
      <c r="F10" s="11" t="n">
        <v>8</v>
      </c>
      <c r="G10" s="11" t="n">
        <v>1</v>
      </c>
      <c r="H10" s="34" t="n">
        <v>21</v>
      </c>
      <c r="I10" s="7" t="n">
        <v>1.5</v>
      </c>
      <c r="J10" s="37">
        <f>F10*H10</f>
        <v/>
      </c>
      <c r="K10" s="37">
        <f>G10*H10*I10</f>
        <v/>
      </c>
      <c r="L10" s="37">
        <f>J10+K10</f>
        <v/>
      </c>
      <c r="M10" s="11">
        <f>IF(OR(F10+G10=0,L10=0),"No Hours","Worked")</f>
        <v/>
      </c>
    </row>
    <row r="11">
      <c r="A11" s="33" t="n">
        <v>46182</v>
      </c>
      <c r="B11" s="4" t="inlineStr">
        <is>
          <t>Robert Garcia</t>
        </is>
      </c>
      <c r="C11" s="5" t="inlineStr">
        <is>
          <t>Maintenance</t>
        </is>
      </c>
      <c r="D11" s="5" t="inlineStr">
        <is>
          <t>Mechanic</t>
        </is>
      </c>
      <c r="E11" s="5" t="inlineStr">
        <is>
          <t>Night</t>
        </is>
      </c>
      <c r="F11" s="5" t="n">
        <v>9</v>
      </c>
      <c r="G11" s="5" t="n">
        <v>0</v>
      </c>
      <c r="H11" s="34" t="n">
        <v>27</v>
      </c>
      <c r="I11" s="7" t="n">
        <v>1.5</v>
      </c>
      <c r="J11" s="35">
        <f>F11*H11</f>
        <v/>
      </c>
      <c r="K11" s="35">
        <f>G11*H11*I11</f>
        <v/>
      </c>
      <c r="L11" s="35">
        <f>J11+K11</f>
        <v/>
      </c>
      <c r="M11" s="5">
        <f>IF(OR(F11+G11=0,L11=0),"No Hours","Worked")</f>
        <v/>
      </c>
    </row>
    <row r="12">
      <c r="A12" s="36" t="n">
        <v>46183</v>
      </c>
      <c r="B12" s="10" t="inlineStr">
        <is>
          <t>Amanda Lee</t>
        </is>
      </c>
      <c r="C12" s="11" t="inlineStr">
        <is>
          <t>Logistics</t>
        </is>
      </c>
      <c r="D12" s="11" t="inlineStr">
        <is>
          <t>Clerk</t>
        </is>
      </c>
      <c r="E12" s="11" t="inlineStr">
        <is>
          <t>Swing</t>
        </is>
      </c>
      <c r="F12" s="11" t="n">
        <v>6.5</v>
      </c>
      <c r="G12" s="11" t="n">
        <v>0</v>
      </c>
      <c r="H12" s="34" t="n">
        <v>18.5</v>
      </c>
      <c r="I12" s="7" t="n">
        <v>1.5</v>
      </c>
      <c r="J12" s="37">
        <f>F12*H12</f>
        <v/>
      </c>
      <c r="K12" s="37">
        <f>G12*H12*I12</f>
        <v/>
      </c>
      <c r="L12" s="37">
        <f>J12+K12</f>
        <v/>
      </c>
      <c r="M12" s="11">
        <f>IF(OR(F12+G12=0,L12=0),"No Hours","Worked")</f>
        <v/>
      </c>
    </row>
    <row r="13">
      <c r="A13" s="13" t="n"/>
      <c r="B13" s="13" t="inlineStr">
        <is>
          <t>TOTAL</t>
        </is>
      </c>
      <c r="C13" s="13" t="n"/>
      <c r="D13" s="13" t="n"/>
      <c r="E13" s="13" t="n"/>
      <c r="F13" s="13">
        <f>SUM(F3:F12)</f>
        <v/>
      </c>
      <c r="G13" s="13">
        <f>SUM(G3:G12)</f>
        <v/>
      </c>
      <c r="H13" s="13" t="n"/>
      <c r="I13" s="13" t="n"/>
      <c r="J13" s="38">
        <f>SUM(J3:J12)</f>
        <v/>
      </c>
      <c r="K13" s="38">
        <f>SUM(K3:K12)</f>
        <v/>
      </c>
      <c r="L13" s="38">
        <f>SUM(L3:L12)</f>
        <v/>
      </c>
      <c r="M13" s="13" t="n"/>
    </row>
  </sheetData>
  <mergeCells count="1">
    <mergeCell ref="A1:M1"/>
  </mergeCells>
  <conditionalFormatting sqref="M3:M12">
    <cfRule type="expression" priority="1" dxfId="0" stopIfTrue="1">
      <formula>M3="No Hours"</formula>
    </cfRule>
    <cfRule type="expression" priority="2" dxfId="1" stopIfTrue="1">
      <formula>M3="Worked"</formula>
    </cfRule>
  </conditionalFormatting>
  <conditionalFormatting sqref="G3:G12">
    <cfRule type="expression" priority="3" dxfId="2">
      <formula>G3&gt;0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2" customWidth="1" min="1" max="1"/>
    <col width="16" customWidth="1" min="2" max="2"/>
    <col width="12" customWidth="1" min="4" max="4"/>
    <col width="14" customWidth="1" min="5" max="5"/>
    <col width="15" customWidth="1" min="6" max="6"/>
    <col width="13" customWidth="1" min="7" max="7"/>
    <col width="18" customWidth="1" min="9" max="9"/>
    <col width="13" customWidth="1" min="10" max="10"/>
  </cols>
  <sheetData>
    <row r="1" ht="24" customHeight="1">
      <c r="A1" s="1" t="inlineStr">
        <is>
          <t>Histogram Dashboard - Labor Hours Overview</t>
        </is>
      </c>
    </row>
    <row r="2"/>
    <row r="3">
      <c r="A3" s="15" t="inlineStr">
        <is>
          <t>Key Metrics</t>
        </is>
      </c>
      <c r="D3" s="15" t="inlineStr">
        <is>
          <t>Daily Labor Hours</t>
        </is>
      </c>
      <c r="I3" s="15" t="inlineStr">
        <is>
          <t>Employee Total Hours</t>
        </is>
      </c>
    </row>
    <row r="4">
      <c r="A4" s="16" t="inlineStr">
        <is>
          <t>Total Regular Hours</t>
        </is>
      </c>
      <c r="B4" s="39">
        <f>SUM('Labor Log'!F3:F12)</f>
        <v/>
      </c>
      <c r="D4" s="2" t="inlineStr">
        <is>
          <t>Date</t>
        </is>
      </c>
      <c r="E4" s="2" t="inlineStr">
        <is>
          <t>Regular Hours</t>
        </is>
      </c>
      <c r="F4" s="2" t="inlineStr">
        <is>
          <t>Overtime Hours</t>
        </is>
      </c>
      <c r="G4" s="2" t="inlineStr">
        <is>
          <t>Total Hours</t>
        </is>
      </c>
      <c r="I4" s="18" t="inlineStr">
        <is>
          <t>Employee Name</t>
        </is>
      </c>
      <c r="J4" s="18" t="inlineStr">
        <is>
          <t>Total Hours</t>
        </is>
      </c>
    </row>
    <row r="5">
      <c r="A5" s="19" t="inlineStr">
        <is>
          <t>Total Overtime Hours</t>
        </is>
      </c>
      <c r="B5" s="40">
        <f>SUM('Labor Log'!G3:G12)</f>
        <v/>
      </c>
      <c r="D5" s="33">
        <f>'Labor Log'!A3</f>
        <v/>
      </c>
      <c r="E5" s="39">
        <f>'Labor Log'!F3</f>
        <v/>
      </c>
      <c r="F5" s="39">
        <f>'Labor Log'!G3</f>
        <v/>
      </c>
      <c r="G5" s="39">
        <f>E5+F5</f>
        <v/>
      </c>
      <c r="I5" s="4">
        <f>'Labor Log'!B3</f>
        <v/>
      </c>
      <c r="J5" s="39">
        <f>'Labor Log'!F3+'Labor Log'!G3</f>
        <v/>
      </c>
    </row>
    <row r="6">
      <c r="A6" s="16" t="inlineStr">
        <is>
          <t>Total Labor Hours</t>
        </is>
      </c>
      <c r="B6" s="39">
        <f>B4+B5</f>
        <v/>
      </c>
      <c r="D6" s="36">
        <f>'Labor Log'!A4</f>
        <v/>
      </c>
      <c r="E6" s="40">
        <f>'Labor Log'!F4</f>
        <v/>
      </c>
      <c r="F6" s="40">
        <f>'Labor Log'!G4</f>
        <v/>
      </c>
      <c r="G6" s="40">
        <f>E6+F6</f>
        <v/>
      </c>
      <c r="I6" s="10">
        <f>'Labor Log'!B4</f>
        <v/>
      </c>
      <c r="J6" s="40">
        <f>'Labor Log'!F4+'Labor Log'!G4</f>
        <v/>
      </c>
    </row>
    <row r="7">
      <c r="A7" s="19" t="inlineStr">
        <is>
          <t>Average Labor Hours per Employee</t>
        </is>
      </c>
      <c r="B7" s="21">
        <f>IFERROR(B6/COUNTA('Labor Log'!B3:B12),0)</f>
        <v/>
      </c>
      <c r="D7" s="33">
        <f>'Labor Log'!A5</f>
        <v/>
      </c>
      <c r="E7" s="39">
        <f>'Labor Log'!F5</f>
        <v/>
      </c>
      <c r="F7" s="39">
        <f>'Labor Log'!G5</f>
        <v/>
      </c>
      <c r="G7" s="39">
        <f>E7+F7</f>
        <v/>
      </c>
      <c r="I7" s="4">
        <f>'Labor Log'!B5</f>
        <v/>
      </c>
      <c r="J7" s="39">
        <f>'Labor Log'!F5+'Labor Log'!G5</f>
        <v/>
      </c>
    </row>
    <row r="8">
      <c r="A8" s="16" t="inlineStr">
        <is>
          <t>Total Labor Cost</t>
        </is>
      </c>
      <c r="B8" s="35">
        <f>SUM('Labor Log'!L3:L12)</f>
        <v/>
      </c>
      <c r="D8" s="36">
        <f>'Labor Log'!A6</f>
        <v/>
      </c>
      <c r="E8" s="40">
        <f>'Labor Log'!F6</f>
        <v/>
      </c>
      <c r="F8" s="40">
        <f>'Labor Log'!G6</f>
        <v/>
      </c>
      <c r="G8" s="40">
        <f>E8+F8</f>
        <v/>
      </c>
      <c r="I8" s="10">
        <f>'Labor Log'!B6</f>
        <v/>
      </c>
      <c r="J8" s="40">
        <f>'Labor Log'!F6+'Labor Log'!G6</f>
        <v/>
      </c>
    </row>
    <row r="9">
      <c r="A9" s="19" t="inlineStr">
        <is>
          <t>Overtime Rate (% of Total Hours)</t>
        </is>
      </c>
      <c r="B9" s="41">
        <f>IFERROR(B5/B6,0)</f>
        <v/>
      </c>
      <c r="D9" s="33">
        <f>'Labor Log'!A7</f>
        <v/>
      </c>
      <c r="E9" s="39">
        <f>'Labor Log'!F7</f>
        <v/>
      </c>
      <c r="F9" s="39">
        <f>'Labor Log'!G7</f>
        <v/>
      </c>
      <c r="G9" s="39">
        <f>E9+F9</f>
        <v/>
      </c>
      <c r="I9" s="4">
        <f>'Labor Log'!B7</f>
        <v/>
      </c>
      <c r="J9" s="39">
        <f>'Labor Log'!F7+'Labor Log'!G7</f>
        <v/>
      </c>
    </row>
    <row r="10">
      <c r="A10" s="16" t="inlineStr">
        <is>
          <t>Overtime Risk Flag</t>
        </is>
      </c>
      <c r="B10" s="5">
        <f>IF(B9&gt;0.1,"High","Normal")</f>
        <v/>
      </c>
      <c r="D10" s="36">
        <f>'Labor Log'!A8</f>
        <v/>
      </c>
      <c r="E10" s="40">
        <f>'Labor Log'!F8</f>
        <v/>
      </c>
      <c r="F10" s="40">
        <f>'Labor Log'!G8</f>
        <v/>
      </c>
      <c r="G10" s="40">
        <f>E10+F10</f>
        <v/>
      </c>
      <c r="I10" s="10">
        <f>'Labor Log'!B8</f>
        <v/>
      </c>
      <c r="J10" s="40">
        <f>'Labor Log'!F8+'Labor Log'!G8</f>
        <v/>
      </c>
    </row>
    <row r="11">
      <c r="A11" s="19" t="inlineStr">
        <is>
          <t>Employees With Overtime &gt; 0</t>
        </is>
      </c>
      <c r="B11" s="23">
        <f>COUNTIF('Labor Log'!G3:G12,"&gt;0")</f>
        <v/>
      </c>
      <c r="D11" s="33">
        <f>'Labor Log'!A9</f>
        <v/>
      </c>
      <c r="E11" s="39">
        <f>'Labor Log'!F9</f>
        <v/>
      </c>
      <c r="F11" s="39">
        <f>'Labor Log'!G9</f>
        <v/>
      </c>
      <c r="G11" s="39">
        <f>E11+F11</f>
        <v/>
      </c>
      <c r="I11" s="4">
        <f>'Labor Log'!B9</f>
        <v/>
      </c>
      <c r="J11" s="39">
        <f>'Labor Log'!F9+'Labor Log'!G9</f>
        <v/>
      </c>
    </row>
    <row r="12">
      <c r="D12" s="36">
        <f>'Labor Log'!A10</f>
        <v/>
      </c>
      <c r="E12" s="40">
        <f>'Labor Log'!F10</f>
        <v/>
      </c>
      <c r="F12" s="40">
        <f>'Labor Log'!G10</f>
        <v/>
      </c>
      <c r="G12" s="40">
        <f>E12+F12</f>
        <v/>
      </c>
      <c r="I12" s="10">
        <f>'Labor Log'!B10</f>
        <v/>
      </c>
      <c r="J12" s="40">
        <f>'Labor Log'!F10+'Labor Log'!G10</f>
        <v/>
      </c>
    </row>
    <row r="13">
      <c r="A13" s="15" t="inlineStr">
        <is>
          <t>Employee Lookup</t>
        </is>
      </c>
      <c r="D13" s="33">
        <f>'Labor Log'!A11</f>
        <v/>
      </c>
      <c r="E13" s="39">
        <f>'Labor Log'!F11</f>
        <v/>
      </c>
      <c r="F13" s="39">
        <f>'Labor Log'!G11</f>
        <v/>
      </c>
      <c r="G13" s="39">
        <f>E13+F13</f>
        <v/>
      </c>
      <c r="I13" s="4">
        <f>'Labor Log'!B11</f>
        <v/>
      </c>
      <c r="J13" s="39">
        <f>'Labor Log'!F11+'Labor Log'!G11</f>
        <v/>
      </c>
    </row>
    <row r="14">
      <c r="A14" s="24" t="inlineStr">
        <is>
          <t>Enter Employee Name</t>
        </is>
      </c>
      <c r="B14" s="25" t="inlineStr">
        <is>
          <t>James Carter</t>
        </is>
      </c>
      <c r="D14" s="36">
        <f>'Labor Log'!A12</f>
        <v/>
      </c>
      <c r="E14" s="40">
        <f>'Labor Log'!F12</f>
        <v/>
      </c>
      <c r="F14" s="40">
        <f>'Labor Log'!G12</f>
        <v/>
      </c>
      <c r="G14" s="40">
        <f>E14+F14</f>
        <v/>
      </c>
      <c r="I14" s="10">
        <f>'Labor Log'!B12</f>
        <v/>
      </c>
      <c r="J14" s="40">
        <f>'Labor Log'!F12+'Labor Log'!G12</f>
        <v/>
      </c>
    </row>
    <row r="15">
      <c r="A15" s="24" t="inlineStr">
        <is>
          <t>Department (VLOOKUP)</t>
        </is>
      </c>
      <c r="B15" s="26">
        <f>IFERROR(VLOOKUP(B14,'Labor Log'!B3:C12,2,FALSE),"Not Found")</f>
        <v/>
      </c>
    </row>
    <row r="16">
      <c r="A16" s="24" t="inlineStr">
        <is>
          <t>Hourly Rate (VLOOKUP)</t>
        </is>
      </c>
      <c r="B16" s="42">
        <f>IFERROR(VLOOKUP(B14,'Labor Log'!B3:H12,7,FALSE),0)</f>
        <v/>
      </c>
    </row>
    <row r="17"/>
    <row r="18"/>
    <row r="19"/>
    <row r="20"/>
    <row r="21"/>
    <row r="22"/>
    <row r="23"/>
    <row r="24"/>
    <row r="25"/>
    <row r="26"/>
    <row r="27"/>
    <row r="28"/>
    <row r="29"/>
    <row r="30"/>
    <row r="31"/>
    <row r="32"/>
    <row r="33"/>
    <row r="34"/>
    <row r="35"/>
    <row r="36"/>
    <row r="37"/>
    <row r="38">
      <c r="L38" s="18" t="inlineStr">
        <is>
          <t>Hour Type</t>
        </is>
      </c>
      <c r="M38" s="18" t="inlineStr">
        <is>
          <t>Hours</t>
        </is>
      </c>
    </row>
    <row r="39">
      <c r="L39" s="26" t="inlineStr">
        <is>
          <t>Regular Hours</t>
        </is>
      </c>
      <c r="M39" s="43">
        <f>B4</f>
        <v/>
      </c>
    </row>
    <row r="40">
      <c r="L40" s="26" t="inlineStr">
        <is>
          <t>Overtime Hours</t>
        </is>
      </c>
      <c r="M40" s="43">
        <f>B5</f>
        <v/>
      </c>
    </row>
  </sheetData>
  <mergeCells count="5">
    <mergeCell ref="A1:F1"/>
    <mergeCell ref="A3:B3"/>
    <mergeCell ref="A13:B13"/>
    <mergeCell ref="D3:G3"/>
    <mergeCell ref="I3:J3"/>
  </mergeCells>
  <conditionalFormatting sqref="B10">
    <cfRule type="expression" priority="1" dxfId="0">
      <formula>B10="High"</formula>
    </cfRule>
    <cfRule type="expression" priority="2" dxfId="1">
      <formula>B10="Normal"</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13"/>
  <sheetViews>
    <sheetView workbookViewId="0">
      <pane ySplit="2" topLeftCell="A3" activePane="bottomLeft" state="frozen"/>
      <selection pane="bottomLeft" activeCell="A1" sqref="A1"/>
    </sheetView>
  </sheetViews>
  <sheetFormatPr baseColWidth="8" defaultRowHeight="15"/>
  <cols>
    <col width="20" customWidth="1" min="1" max="1"/>
    <col width="16" customWidth="1" min="2" max="2"/>
    <col width="13" customWidth="1" min="3" max="3"/>
    <col width="14" customWidth="1" min="4" max="4"/>
    <col width="15" customWidth="1" min="5" max="5"/>
    <col width="15" customWidth="1" min="6" max="6"/>
  </cols>
  <sheetData>
    <row r="1" ht="24" customHeight="1">
      <c r="A1" s="1" t="inlineStr">
        <is>
          <t>Summary - Labor Hours &amp; Pay by Employee</t>
        </is>
      </c>
    </row>
    <row r="2">
      <c r="A2" s="2" t="inlineStr">
        <is>
          <t>Employee Name</t>
        </is>
      </c>
      <c r="B2" s="2" t="inlineStr">
        <is>
          <t>Department</t>
        </is>
      </c>
      <c r="C2" s="2" t="inlineStr">
        <is>
          <t>Total Hours</t>
        </is>
      </c>
      <c r="D2" s="2" t="inlineStr">
        <is>
          <t>Total Pay</t>
        </is>
      </c>
      <c r="E2" s="2" t="inlineStr">
        <is>
          <t>Overtime Hours</t>
        </is>
      </c>
      <c r="F2" s="2" t="inlineStr">
        <is>
          <t>Overtime Flag</t>
        </is>
      </c>
    </row>
    <row r="3">
      <c r="A3" s="4" t="inlineStr">
        <is>
          <t>James Carter</t>
        </is>
      </c>
      <c r="B3" s="5">
        <f>IFERROR(VLOOKUP(A3,'Labor Log'!B3:C12,2,FALSE),"")</f>
        <v/>
      </c>
      <c r="C3" s="39">
        <f>SUMIF('Labor Log'!B3:B12,A3,'Labor Log'!F3:F12)+SUMIF('Labor Log'!B3:B12,A3,'Labor Log'!G3:G12)</f>
        <v/>
      </c>
      <c r="D3" s="35">
        <f>SUMIF('Labor Log'!B3:B12,A3,'Labor Log'!L3:L12)</f>
        <v/>
      </c>
      <c r="E3" s="39">
        <f>SUMIF('Labor Log'!B3:B12,A3,'Labor Log'!G3:G12)</f>
        <v/>
      </c>
      <c r="F3" s="5">
        <f>IF(E3&gt;0,"Yes","No")</f>
        <v/>
      </c>
    </row>
    <row r="4">
      <c r="A4" s="10" t="inlineStr">
        <is>
          <t>Emily Johnson</t>
        </is>
      </c>
      <c r="B4" s="11">
        <f>IFERROR(VLOOKUP(A4,'Labor Log'!B3:C12,2,FALSE),"")</f>
        <v/>
      </c>
      <c r="C4" s="40">
        <f>SUMIF('Labor Log'!B3:B12,A4,'Labor Log'!F3:F12)+SUMIF('Labor Log'!B3:B12,A4,'Labor Log'!G3:G12)</f>
        <v/>
      </c>
      <c r="D4" s="37">
        <f>SUMIF('Labor Log'!B3:B12,A4,'Labor Log'!L3:L12)</f>
        <v/>
      </c>
      <c r="E4" s="40">
        <f>SUMIF('Labor Log'!B3:B12,A4,'Labor Log'!G3:G12)</f>
        <v/>
      </c>
      <c r="F4" s="11">
        <f>IF(E4&gt;0,"Yes","No")</f>
        <v/>
      </c>
    </row>
    <row r="5">
      <c r="A5" s="4" t="inlineStr">
        <is>
          <t>Michael Brown</t>
        </is>
      </c>
      <c r="B5" s="5">
        <f>IFERROR(VLOOKUP(A5,'Labor Log'!B3:C12,2,FALSE),"")</f>
        <v/>
      </c>
      <c r="C5" s="39">
        <f>SUMIF('Labor Log'!B3:B12,A5,'Labor Log'!F3:F12)+SUMIF('Labor Log'!B3:B12,A5,'Labor Log'!G3:G12)</f>
        <v/>
      </c>
      <c r="D5" s="35">
        <f>SUMIF('Labor Log'!B3:B12,A5,'Labor Log'!L3:L12)</f>
        <v/>
      </c>
      <c r="E5" s="39">
        <f>SUMIF('Labor Log'!B3:B12,A5,'Labor Log'!G3:G12)</f>
        <v/>
      </c>
      <c r="F5" s="5">
        <f>IF(E5&gt;0,"Yes","No")</f>
        <v/>
      </c>
    </row>
    <row r="6">
      <c r="A6" s="10" t="inlineStr">
        <is>
          <t>Ashley Davis</t>
        </is>
      </c>
      <c r="B6" s="11">
        <f>IFERROR(VLOOKUP(A6,'Labor Log'!B3:C12,2,FALSE),"")</f>
        <v/>
      </c>
      <c r="C6" s="40">
        <f>SUMIF('Labor Log'!B3:B12,A6,'Labor Log'!F3:F12)+SUMIF('Labor Log'!B3:B12,A6,'Labor Log'!G3:G12)</f>
        <v/>
      </c>
      <c r="D6" s="37">
        <f>SUMIF('Labor Log'!B3:B12,A6,'Labor Log'!L3:L12)</f>
        <v/>
      </c>
      <c r="E6" s="40">
        <f>SUMIF('Labor Log'!B3:B12,A6,'Labor Log'!G3:G12)</f>
        <v/>
      </c>
      <c r="F6" s="11">
        <f>IF(E6&gt;0,"Yes","No")</f>
        <v/>
      </c>
    </row>
    <row r="7">
      <c r="A7" s="4" t="inlineStr">
        <is>
          <t>David Wilson</t>
        </is>
      </c>
      <c r="B7" s="5">
        <f>IFERROR(VLOOKUP(A7,'Labor Log'!B3:C12,2,FALSE),"")</f>
        <v/>
      </c>
      <c r="C7" s="39">
        <f>SUMIF('Labor Log'!B3:B12,A7,'Labor Log'!F3:F12)+SUMIF('Labor Log'!B3:B12,A7,'Labor Log'!G3:G12)</f>
        <v/>
      </c>
      <c r="D7" s="35">
        <f>SUMIF('Labor Log'!B3:B12,A7,'Labor Log'!L3:L12)</f>
        <v/>
      </c>
      <c r="E7" s="39">
        <f>SUMIF('Labor Log'!B3:B12,A7,'Labor Log'!G3:G12)</f>
        <v/>
      </c>
      <c r="F7" s="5">
        <f>IF(E7&gt;0,"Yes","No")</f>
        <v/>
      </c>
    </row>
    <row r="8">
      <c r="A8" s="10" t="inlineStr">
        <is>
          <t>Jessica Martinez</t>
        </is>
      </c>
      <c r="B8" s="11">
        <f>IFERROR(VLOOKUP(A8,'Labor Log'!B3:C12,2,FALSE),"")</f>
        <v/>
      </c>
      <c r="C8" s="40">
        <f>SUMIF('Labor Log'!B3:B12,A8,'Labor Log'!F3:F12)+SUMIF('Labor Log'!B3:B12,A8,'Labor Log'!G3:G12)</f>
        <v/>
      </c>
      <c r="D8" s="37">
        <f>SUMIF('Labor Log'!B3:B12,A8,'Labor Log'!L3:L12)</f>
        <v/>
      </c>
      <c r="E8" s="40">
        <f>SUMIF('Labor Log'!B3:B12,A8,'Labor Log'!G3:G12)</f>
        <v/>
      </c>
      <c r="F8" s="11">
        <f>IF(E8&gt;0,"Yes","No")</f>
        <v/>
      </c>
    </row>
    <row r="9">
      <c r="A9" s="4" t="inlineStr">
        <is>
          <t>Chris Anderson</t>
        </is>
      </c>
      <c r="B9" s="5">
        <f>IFERROR(VLOOKUP(A9,'Labor Log'!B3:C12,2,FALSE),"")</f>
        <v/>
      </c>
      <c r="C9" s="39">
        <f>SUMIF('Labor Log'!B3:B12,A9,'Labor Log'!F3:F12)+SUMIF('Labor Log'!B3:B12,A9,'Labor Log'!G3:G12)</f>
        <v/>
      </c>
      <c r="D9" s="35">
        <f>SUMIF('Labor Log'!B3:B12,A9,'Labor Log'!L3:L12)</f>
        <v/>
      </c>
      <c r="E9" s="39">
        <f>SUMIF('Labor Log'!B3:B12,A9,'Labor Log'!G3:G12)</f>
        <v/>
      </c>
      <c r="F9" s="5">
        <f>IF(E9&gt;0,"Yes","No")</f>
        <v/>
      </c>
    </row>
    <row r="10">
      <c r="A10" s="10" t="inlineStr">
        <is>
          <t>Sarah Thompson</t>
        </is>
      </c>
      <c r="B10" s="11">
        <f>IFERROR(VLOOKUP(A10,'Labor Log'!B3:C12,2,FALSE),"")</f>
        <v/>
      </c>
      <c r="C10" s="40">
        <f>SUMIF('Labor Log'!B3:B12,A10,'Labor Log'!F3:F12)+SUMIF('Labor Log'!B3:B12,A10,'Labor Log'!G3:G12)</f>
        <v/>
      </c>
      <c r="D10" s="37">
        <f>SUMIF('Labor Log'!B3:B12,A10,'Labor Log'!L3:L12)</f>
        <v/>
      </c>
      <c r="E10" s="40">
        <f>SUMIF('Labor Log'!B3:B12,A10,'Labor Log'!G3:G12)</f>
        <v/>
      </c>
      <c r="F10" s="11">
        <f>IF(E10&gt;0,"Yes","No")</f>
        <v/>
      </c>
    </row>
    <row r="11">
      <c r="A11" s="4" t="inlineStr">
        <is>
          <t>Robert Garcia</t>
        </is>
      </c>
      <c r="B11" s="5">
        <f>IFERROR(VLOOKUP(A11,'Labor Log'!B3:C12,2,FALSE),"")</f>
        <v/>
      </c>
      <c r="C11" s="39">
        <f>SUMIF('Labor Log'!B3:B12,A11,'Labor Log'!F3:F12)+SUMIF('Labor Log'!B3:B12,A11,'Labor Log'!G3:G12)</f>
        <v/>
      </c>
      <c r="D11" s="35">
        <f>SUMIF('Labor Log'!B3:B12,A11,'Labor Log'!L3:L12)</f>
        <v/>
      </c>
      <c r="E11" s="39">
        <f>SUMIF('Labor Log'!B3:B12,A11,'Labor Log'!G3:G12)</f>
        <v/>
      </c>
      <c r="F11" s="5">
        <f>IF(E11&gt;0,"Yes","No")</f>
        <v/>
      </c>
    </row>
    <row r="12">
      <c r="A12" s="10" t="inlineStr">
        <is>
          <t>Amanda Lee</t>
        </is>
      </c>
      <c r="B12" s="11">
        <f>IFERROR(VLOOKUP(A12,'Labor Log'!B3:C12,2,FALSE),"")</f>
        <v/>
      </c>
      <c r="C12" s="40">
        <f>SUMIF('Labor Log'!B3:B12,A12,'Labor Log'!F3:F12)+SUMIF('Labor Log'!B3:B12,A12,'Labor Log'!G3:G12)</f>
        <v/>
      </c>
      <c r="D12" s="37">
        <f>SUMIF('Labor Log'!B3:B12,A12,'Labor Log'!L3:L12)</f>
        <v/>
      </c>
      <c r="E12" s="40">
        <f>SUMIF('Labor Log'!B3:B12,A12,'Labor Log'!G3:G12)</f>
        <v/>
      </c>
      <c r="F12" s="11">
        <f>IF(E12&gt;0,"Yes","No")</f>
        <v/>
      </c>
    </row>
    <row r="13">
      <c r="A13" s="13" t="inlineStr">
        <is>
          <t>TOTAL</t>
        </is>
      </c>
      <c r="B13" s="13" t="n"/>
      <c r="C13" s="44">
        <f>SUM(C3:C12)</f>
        <v/>
      </c>
      <c r="D13" s="38">
        <f>SUM(D3:D12)</f>
        <v/>
      </c>
      <c r="E13" s="44">
        <f>SUM(E3:E12)</f>
        <v/>
      </c>
      <c r="F13" s="13">
        <f>COUNTIF(F3:F12,"Yes")&amp;" Overtime"</f>
        <v/>
      </c>
    </row>
  </sheetData>
  <mergeCells count="1">
    <mergeCell ref="A1:F1"/>
  </mergeCells>
  <conditionalFormatting sqref="F3:F12">
    <cfRule type="expression" priority="1" dxfId="0" stopIfTrue="1">
      <formula>F3="Yes"</formula>
    </cfRule>
    <cfRule type="expression" priority="2" dxfId="1" stopIfTrue="1">
      <formula>F3="No"</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5" customWidth="1" min="1" max="1"/>
    <col width="30" customWidth="1" min="2" max="2"/>
  </cols>
  <sheetData>
    <row r="1" ht="24" customHeight="1">
      <c r="A1" s="1" t="inlineStr">
        <is>
          <t>Instructions - Labor Histogram Excel Template</t>
        </is>
      </c>
    </row>
    <row r="2"/>
    <row r="3">
      <c r="A3" s="30" t="inlineStr">
        <is>
          <t>Labor Log Sheet</t>
        </is>
      </c>
    </row>
    <row r="4" ht="48" customHeight="1">
      <c r="A4" s="31" t="inlineStr">
        <is>
          <t>Enter one row per employee shift: Date, Employee Name, Department, Job Role, Shift, Regular Hours, Overtime Hours, Hourly Rate, and OT Multiplier. Pale yellow cells (Hourly Rate, OT Multiplier) are meant to be edited. Regular Pay, OT Pay, Total Pay, and Status calculate automatically.</t>
        </is>
      </c>
      <c r="B4" s="32" t="n"/>
    </row>
    <row r="5"/>
    <row r="6">
      <c r="A6" s="30" t="inlineStr">
        <is>
          <t>Regular vs Overtime Hours</t>
        </is>
      </c>
    </row>
    <row r="7" ht="48" customHeight="1">
      <c r="A7" s="31" t="inlineStr">
        <is>
          <t>Regular Hours are hours worked up to the standard shift length. Overtime Hours are any additional hours, typically paid at 1.5x (or your entered OT Multiplier) the hourly rate. Enter both values separately for each shift so pay and totals stay accurate.</t>
        </is>
      </c>
      <c r="B7" s="32" t="n"/>
    </row>
    <row r="8"/>
    <row r="9">
      <c r="A9" s="30" t="inlineStr">
        <is>
          <t>Status Column</t>
        </is>
      </c>
    </row>
    <row r="10" ht="48" customHeight="1">
      <c r="A10" s="31" t="inlineStr">
        <is>
          <t>The Status column shows "No Hours" when both Regular and Overtime Hours are zero, and "Worked" otherwise, helping you quickly spot missing entries.</t>
        </is>
      </c>
      <c r="B10" s="32" t="n"/>
    </row>
    <row r="11"/>
    <row r="12">
      <c r="A12" s="30" t="inlineStr">
        <is>
          <t>Histogram Dashboard Sheet</t>
        </is>
      </c>
    </row>
    <row r="13" ht="48" customHeight="1">
      <c r="A13" s="31" t="inlineStr">
        <is>
          <t>Key Metrics summarize total regular, overtime, and labor hours, average hours per employee, total labor cost, and overtime rate. The Overtime Risk Flag turns High when overtime exceeds 10% of total hours. Use the Employee Lookup box to pull department and hourly rate for any employee by typing their name in the yellow input cell.</t>
        </is>
      </c>
      <c r="B13" s="32" t="n"/>
    </row>
    <row r="14"/>
    <row r="15">
      <c r="A15" s="30" t="inlineStr">
        <is>
          <t>Charts</t>
        </is>
      </c>
    </row>
    <row r="16" ht="48" customHeight="1">
      <c r="A16" s="31" t="inlineStr">
        <is>
          <t>The clustered column chart compares regular vs overtime hours by date. The bar chart ranks total labor hours by employee. The line chart shows the daily labor hours trend. The donut chart shows the overall share of regular vs overtime hours.</t>
        </is>
      </c>
      <c r="B16" s="32" t="n"/>
    </row>
    <row r="17"/>
    <row r="18">
      <c r="A18" s="30" t="inlineStr">
        <is>
          <t>Summary Sheet</t>
        </is>
      </c>
    </row>
    <row r="19" ht="48" customHeight="1">
      <c r="A19" s="31" t="inlineStr">
        <is>
          <t>Provides a compact, management-ready view of total hours, total pay, and overtime status per employee, using SUMIF and VLOOKUP formulas linked to the Labor Log.</t>
        </is>
      </c>
      <c r="B19" s="32" t="n"/>
    </row>
    <row r="20"/>
    <row r="21">
      <c r="A21" s="30" t="inlineStr">
        <is>
          <t>Dates</t>
        </is>
      </c>
    </row>
    <row r="22" ht="48" customHeight="1">
      <c r="A22" s="31" t="inlineStr">
        <is>
          <t>All sample and future dates in this workbook should use the year 2026 to keep reporting periods consistent.</t>
        </is>
      </c>
      <c r="B22" s="32" t="n"/>
    </row>
    <row r="23"/>
    <row r="24">
      <c r="A24" s="30" t="inlineStr">
        <is>
          <t>Keeping Rates Current</t>
        </is>
      </c>
    </row>
    <row r="25" ht="48" customHeight="1">
      <c r="A25" s="31" t="inlineStr">
        <is>
          <t>Review Hourly Rate and OT Multiplier regularly so Regular Pay, OT Pay, and Total Pay calculations remain accurate as wages or overtime policies change.</t>
        </is>
      </c>
      <c r="B25" s="32" t="n"/>
    </row>
  </sheetData>
  <mergeCells count="17">
    <mergeCell ref="A1:B1"/>
    <mergeCell ref="A3"/>
    <mergeCell ref="A4:B4"/>
    <mergeCell ref="A6"/>
    <mergeCell ref="A7:B7"/>
    <mergeCell ref="A9"/>
    <mergeCell ref="A10:B10"/>
    <mergeCell ref="A12"/>
    <mergeCell ref="A13:B13"/>
    <mergeCell ref="A15"/>
    <mergeCell ref="A16:B16"/>
    <mergeCell ref="A18"/>
    <mergeCell ref="A19:B19"/>
    <mergeCell ref="A21"/>
    <mergeCell ref="A22:B22"/>
    <mergeCell ref="A24"/>
    <mergeCell ref="A25:B25"/>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2026-07-11T11:01:39Z</dcterms:created>
  <dcterms:modified xmlns:dcterms="http://purl.org/dc/terms/" xmlns:xsi="http://www.w3.org/2001/XMLSchema-instance" xsi:type="dcterms:W3CDTF">2026-07-11T11:01:39Z</dcterms:modified>
</cp:coreProperties>
</file>