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sk List" sheetId="1" state="visible" r:id="rId1"/>
    <sheet xmlns:r="http://schemas.openxmlformats.org/officeDocument/2006/relationships" name="Dashboard" sheetId="2" state="visible" r:id="rId2"/>
    <sheet xmlns:r="http://schemas.openxmlformats.org/officeDocument/2006/relationships" name="Instructions" sheetId="3" state="visible" r:id="rId3"/>
  </sheets>
  <definedNames/>
  <calcPr calcId="124519" fullCalcOnLoad="1"/>
</workbook>
</file>

<file path=xl/styles.xml><?xml version="1.0" encoding="utf-8"?>
<styleSheet xmlns="http://schemas.openxmlformats.org/spreadsheetml/2006/main">
  <numFmts count="3">
    <numFmt numFmtId="164" formatCode="mm/dd/yyyy"/>
    <numFmt numFmtId="165" formatCode="0&quot;%&quot;"/>
    <numFmt numFmtId="166" formatCode="0.0&quot;%&quot;"/>
  </numFmts>
  <fonts count="5">
    <font>
      <name val="Calibri"/>
      <family val="2"/>
      <color theme="1"/>
      <sz val="11"/>
      <scheme val="minor"/>
    </font>
    <font>
      <name val="Calibri"/>
      <b val="1"/>
      <color rgb="000E3A5B"/>
      <sz val="16"/>
    </font>
    <font>
      <name val="Calibri"/>
      <b val="1"/>
      <color rgb="00FFFFFF"/>
      <sz val="11"/>
    </font>
    <font>
      <name val="Calibri"/>
      <color rgb="000E3A5B"/>
      <sz val="11"/>
    </font>
    <font>
      <name val="Calibri"/>
      <b val="1"/>
      <color rgb="000E3A5B"/>
      <sz val="11"/>
    </font>
  </fonts>
  <fills count="8">
    <fill>
      <patternFill/>
    </fill>
    <fill>
      <patternFill patternType="gray125"/>
    </fill>
    <fill>
      <patternFill patternType="solid">
        <fgColor rgb="000E3A5B"/>
      </patternFill>
    </fill>
    <fill>
      <patternFill patternType="solid">
        <fgColor rgb="00EAF1F6"/>
      </patternFill>
    </fill>
    <fill>
      <patternFill patternType="solid">
        <fgColor rgb="00FFFBEB"/>
      </patternFill>
    </fill>
    <fill>
      <patternFill patternType="solid">
        <fgColor rgb="00FFFFFF"/>
      </patternFill>
    </fill>
    <fill>
      <patternFill patternType="solid">
        <fgColor rgb="00F4A62A"/>
      </patternFill>
    </fill>
    <fill>
      <patternFill patternType="solid">
        <fgColor rgb="001A5680"/>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0">
    <xf numFmtId="0" fontId="0" fillId="0" borderId="0" pivotButton="0" quotePrefix="0" xfId="0"/>
    <xf numFmtId="0" fontId="1" fillId="0" borderId="0" applyAlignment="1" pivotButton="0" quotePrefix="0" xfId="0">
      <alignment horizontal="left" vertical="center"/>
    </xf>
    <xf numFmtId="0" fontId="2" fillId="2" borderId="1" applyAlignment="1" pivotButton="0" quotePrefix="0" xfId="0">
      <alignment horizontal="center" vertical="center"/>
    </xf>
    <xf numFmtId="0" fontId="3" fillId="3" borderId="1" applyAlignment="1" pivotButton="0" quotePrefix="0" xfId="0">
      <alignment horizontal="center" vertical="center"/>
    </xf>
    <xf numFmtId="0" fontId="3" fillId="3" borderId="1" applyAlignment="1" pivotButton="0" quotePrefix="0" xfId="0">
      <alignment horizontal="left" vertical="center" wrapText="1"/>
    </xf>
    <xf numFmtId="0" fontId="3" fillId="4" borderId="1" applyAlignment="1" pivotButton="0" quotePrefix="0" xfId="0">
      <alignment horizontal="center" vertical="center"/>
    </xf>
    <xf numFmtId="164" fontId="3" fillId="3" borderId="1" applyAlignment="1" pivotButton="0" quotePrefix="0" xfId="0">
      <alignment horizontal="center" vertical="center"/>
    </xf>
    <xf numFmtId="165" fontId="3" fillId="4" borderId="1" applyAlignment="1" pivotButton="0" quotePrefix="0" xfId="0">
      <alignment horizontal="center" vertical="center"/>
    </xf>
    <xf numFmtId="1" fontId="3" fillId="3" borderId="1" applyAlignment="1" pivotButton="0" quotePrefix="0" xfId="0">
      <alignment horizontal="center" vertical="center"/>
    </xf>
    <xf numFmtId="1" fontId="3" fillId="4" borderId="1" applyAlignment="1" pivotButton="0" quotePrefix="0" xfId="0">
      <alignment horizontal="center" vertical="center"/>
    </xf>
    <xf numFmtId="0" fontId="3" fillId="4" borderId="1" applyAlignment="1" pivotButton="0" quotePrefix="0" xfId="0">
      <alignment horizontal="left" vertical="center" wrapText="1"/>
    </xf>
    <xf numFmtId="0" fontId="3" fillId="5" borderId="1" applyAlignment="1" pivotButton="0" quotePrefix="0" xfId="0">
      <alignment horizontal="center" vertical="center"/>
    </xf>
    <xf numFmtId="0" fontId="3" fillId="5" borderId="1" applyAlignment="1" pivotButton="0" quotePrefix="0" xfId="0">
      <alignment horizontal="left" vertical="center" wrapText="1"/>
    </xf>
    <xf numFmtId="164" fontId="3" fillId="5" borderId="1" applyAlignment="1" pivotButton="0" quotePrefix="0" xfId="0">
      <alignment horizontal="center" vertical="center"/>
    </xf>
    <xf numFmtId="1" fontId="3" fillId="5" borderId="1" applyAlignment="1" pivotButton="0" quotePrefix="0" xfId="0">
      <alignment horizontal="center" vertical="center"/>
    </xf>
    <xf numFmtId="0" fontId="4" fillId="6" borderId="1" applyAlignment="1" pivotButton="0" quotePrefix="0" xfId="0">
      <alignment horizontal="left" vertical="center" wrapText="1"/>
    </xf>
    <xf numFmtId="165" fontId="4" fillId="6" borderId="1" applyAlignment="1" pivotButton="0" quotePrefix="0" xfId="0">
      <alignment horizontal="center" vertical="center"/>
    </xf>
    <xf numFmtId="0" fontId="4" fillId="6" borderId="1" applyAlignment="1" pivotButton="0" quotePrefix="0" xfId="0">
      <alignment horizontal="center" vertical="center"/>
    </xf>
    <xf numFmtId="0" fontId="4" fillId="0" borderId="0" pivotButton="0" quotePrefix="0" xfId="0"/>
    <xf numFmtId="0" fontId="3" fillId="0" borderId="0" pivotButton="0" quotePrefix="0" xfId="0"/>
    <xf numFmtId="0" fontId="0" fillId="4" borderId="1" applyAlignment="1" pivotButton="0" quotePrefix="0" xfId="0">
      <alignment horizontal="center" vertical="center"/>
    </xf>
    <xf numFmtId="0" fontId="3" fillId="0" borderId="1" pivotButton="0" quotePrefix="0" xfId="0"/>
    <xf numFmtId="0" fontId="1" fillId="0" borderId="0" pivotButton="0" quotePrefix="0" xfId="0"/>
    <xf numFmtId="0" fontId="4" fillId="3" borderId="1" applyAlignment="1" pivotButton="0" quotePrefix="0" xfId="0">
      <alignment horizontal="center" vertical="center"/>
    </xf>
    <xf numFmtId="0" fontId="4" fillId="5" borderId="1" applyAlignment="1" pivotButton="0" quotePrefix="0" xfId="0">
      <alignment horizontal="center" vertical="center"/>
    </xf>
    <xf numFmtId="166" fontId="4" fillId="3" borderId="1" applyAlignment="1" pivotButton="0" quotePrefix="0" xfId="0">
      <alignment horizontal="center" vertical="center"/>
    </xf>
    <xf numFmtId="1" fontId="4" fillId="5" borderId="1" applyAlignment="1" pivotButton="0" quotePrefix="0" xfId="0">
      <alignment horizontal="center" vertical="center"/>
    </xf>
    <xf numFmtId="0" fontId="2" fillId="7" borderId="1" applyAlignment="1" pivotButton="0" quotePrefix="0" xfId="0">
      <alignment horizontal="center" vertical="center"/>
    </xf>
    <xf numFmtId="0" fontId="4" fillId="3" borderId="1" applyAlignment="1" pivotButton="0" quotePrefix="0" xfId="0">
      <alignment horizontal="left" vertical="center" wrapText="1"/>
    </xf>
    <xf numFmtId="0" fontId="4" fillId="5" borderId="1" applyAlignment="1" pivotButton="0" quotePrefix="0" xfId="0">
      <alignment horizontal="left" vertical="center" wrapText="1"/>
    </xf>
  </cellXfs>
  <cellStyles count="1">
    <cellStyle name="Normal" xfId="0" builtinId="0" hidden="0"/>
  </cellStyles>
  <dxfs count="2">
    <dxf>
      <font>
        <b val="1"/>
        <color rgb="00DC2626"/>
      </font>
      <fill>
        <patternFill patternType="solid">
          <fgColor rgb="00FBE4E4"/>
        </patternFill>
      </fill>
    </dxf>
    <dxf>
      <font>
        <b val="1"/>
        <color rgb="0016A34A"/>
      </font>
      <fill>
        <patternFill patternType="solid">
          <fgColor rgb="00E5F6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Task Status Distribution</a:t>
            </a:r>
          </a:p>
        </rich>
      </tx>
    </title>
    <plotArea>
      <pieChart>
        <varyColors val="1"/>
        <ser>
          <idx val="0"/>
          <order val="0"/>
          <tx>
            <strRef>
              <f>'Dashboard'!B14</f>
            </strRef>
          </tx>
          <spPr>
            <a:ln xmlns:a="http://schemas.openxmlformats.org/drawingml/2006/main">
              <a:prstDash val="solid"/>
            </a:ln>
          </spPr>
          <cat>
            <numRef>
              <f>'Dashboard'!$A$15:$A$17</f>
            </numRef>
          </cat>
          <val>
            <numRef>
              <f>'Dashboard'!$B$15:$B$17</f>
            </numRef>
          </val>
        </ser>
        <firstSliceAng val="0"/>
      </pie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Tasks by Category</a:t>
            </a:r>
          </a:p>
        </rich>
      </tx>
    </title>
    <plotArea>
      <barChart>
        <barDir val="col"/>
        <grouping val="clustered"/>
        <ser>
          <idx val="0"/>
          <order val="0"/>
          <tx>
            <strRef>
              <f>'Dashboard'!B20</f>
            </strRef>
          </tx>
          <spPr>
            <a:solidFill xmlns:a="http://schemas.openxmlformats.org/drawingml/2006/main">
              <a:srgbClr val="0E3A5B"/>
            </a:solidFill>
            <a:ln xmlns:a="http://schemas.openxmlformats.org/drawingml/2006/main">
              <a:prstDash val="solid"/>
            </a:ln>
          </spPr>
          <cat>
            <numRef>
              <f>'Dashboard'!$A$21:$A$27</f>
            </numRef>
          </cat>
          <val>
            <numRef>
              <f>'Dashboard'!$B$21:$B$27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Category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Number of Tasks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3</col>
      <colOff>0</colOff>
      <row>2</row>
      <rowOff>0</rowOff>
    </from>
    <ext cx="43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3</col>
      <colOff>0</colOff>
      <row>18</row>
      <rowOff>0</rowOff>
    </from>
    <ext cx="504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M22"/>
  <sheetViews>
    <sheetView workbookViewId="0">
      <pane ySplit="3" topLeftCell="A4" activePane="bottomLeft" state="frozen"/>
      <selection pane="bottomLeft" activeCell="A1" sqref="A1"/>
    </sheetView>
  </sheetViews>
  <sheetFormatPr baseColWidth="8" defaultRowHeight="15"/>
  <cols>
    <col width="6" customWidth="1" min="1" max="1"/>
    <col width="30" customWidth="1" min="2" max="2"/>
    <col width="14" customWidth="1" min="3" max="3"/>
    <col width="16" customWidth="1" min="4" max="4"/>
    <col width="10" customWidth="1" min="5" max="5"/>
    <col width="14" customWidth="1" min="6" max="6"/>
    <col width="13" customWidth="1" min="7" max="7"/>
    <col width="13" customWidth="1" min="8" max="8"/>
    <col width="12" customWidth="1" min="9" max="9"/>
    <col width="15" customWidth="1" min="10" max="10"/>
    <col width="13" customWidth="1" min="11" max="11"/>
    <col width="11" customWidth="1" min="12" max="12"/>
    <col width="24" customWidth="1" min="13" max="13"/>
  </cols>
  <sheetData>
    <row r="1" ht="28" customHeight="1">
      <c r="A1" s="1" t="inlineStr">
        <is>
          <t>Master Task List Tracker</t>
        </is>
      </c>
    </row>
    <row r="2"/>
    <row r="3">
      <c r="A3" s="2" t="inlineStr">
        <is>
          <t>ID</t>
        </is>
      </c>
      <c r="B3" s="2" t="inlineStr">
        <is>
          <t>Task Name</t>
        </is>
      </c>
      <c r="C3" s="2" t="inlineStr">
        <is>
          <t>Category</t>
        </is>
      </c>
      <c r="D3" s="2" t="inlineStr">
        <is>
          <t>Assigned To</t>
        </is>
      </c>
      <c r="E3" s="2" t="inlineStr">
        <is>
          <t>Priority</t>
        </is>
      </c>
      <c r="F3" s="2" t="inlineStr">
        <is>
          <t>Status</t>
        </is>
      </c>
      <c r="G3" s="2" t="inlineStr">
        <is>
          <t>Start Date</t>
        </is>
      </c>
      <c r="H3" s="2" t="inlineStr">
        <is>
          <t>Due Date</t>
        </is>
      </c>
      <c r="I3" s="2" t="inlineStr">
        <is>
          <t>Progress %</t>
        </is>
      </c>
      <c r="J3" s="2" t="inlineStr">
        <is>
          <t>Days Remaining</t>
        </is>
      </c>
      <c r="K3" s="2" t="inlineStr">
        <is>
          <t>Overdue Flag</t>
        </is>
      </c>
      <c r="L3" s="2" t="inlineStr">
        <is>
          <t>Est. Hours</t>
        </is>
      </c>
      <c r="M3" s="2" t="inlineStr">
        <is>
          <t>Notes</t>
        </is>
      </c>
    </row>
    <row r="4">
      <c r="A4" s="3" t="n">
        <v>1</v>
      </c>
      <c r="B4" s="4" t="inlineStr">
        <is>
          <t>Prepare Q3 budget report</t>
        </is>
      </c>
      <c r="C4" s="3" t="inlineStr">
        <is>
          <t>Finance</t>
        </is>
      </c>
      <c r="D4" s="5" t="inlineStr">
        <is>
          <t>James Carter</t>
        </is>
      </c>
      <c r="E4" s="3" t="inlineStr">
        <is>
          <t>High</t>
        </is>
      </c>
      <c r="F4" s="3" t="inlineStr">
        <is>
          <t>In Progress</t>
        </is>
      </c>
      <c r="G4" s="6" t="inlineStr">
        <is>
          <t>07/01/2026</t>
        </is>
      </c>
      <c r="H4" s="6" t="inlineStr">
        <is>
          <t>07/20/2026</t>
        </is>
      </c>
      <c r="I4" s="7" t="n">
        <v>60</v>
      </c>
      <c r="J4" s="8">
        <f>IFERROR(H4-TODAY(),"")</f>
        <v/>
      </c>
      <c r="K4" s="3">
        <f>IF(AND(F4&lt;&gt;"Completed",H4&lt;TODAY()),"Overdue","On Track")</f>
        <v/>
      </c>
      <c r="L4" s="9" t="n">
        <v>8</v>
      </c>
      <c r="M4" s="10" t="inlineStr"/>
    </row>
    <row r="5">
      <c r="A5" s="11" t="n">
        <v>2</v>
      </c>
      <c r="B5" s="12" t="inlineStr">
        <is>
          <t>Update client contact list</t>
        </is>
      </c>
      <c r="C5" s="11" t="inlineStr">
        <is>
          <t>Admin</t>
        </is>
      </c>
      <c r="D5" s="5" t="inlineStr">
        <is>
          <t>Emily Turner</t>
        </is>
      </c>
      <c r="E5" s="11" t="inlineStr">
        <is>
          <t>Medium</t>
        </is>
      </c>
      <c r="F5" s="11" t="inlineStr">
        <is>
          <t>Not Started</t>
        </is>
      </c>
      <c r="G5" s="13" t="inlineStr">
        <is>
          <t>07/05/2026</t>
        </is>
      </c>
      <c r="H5" s="13" t="inlineStr">
        <is>
          <t>07/25/2026</t>
        </is>
      </c>
      <c r="I5" s="7" t="n">
        <v>0</v>
      </c>
      <c r="J5" s="14">
        <f>IFERROR(H5-TODAY(),"")</f>
        <v/>
      </c>
      <c r="K5" s="11">
        <f>IF(AND(F5&lt;&gt;"Completed",H5&lt;TODAY()),"Overdue","On Track")</f>
        <v/>
      </c>
      <c r="L5" s="9" t="n">
        <v>6</v>
      </c>
      <c r="M5" s="10" t="inlineStr"/>
    </row>
    <row r="6">
      <c r="A6" s="3" t="n">
        <v>3</v>
      </c>
      <c r="B6" s="4" t="inlineStr">
        <is>
          <t>Design new landing page</t>
        </is>
      </c>
      <c r="C6" s="3" t="inlineStr">
        <is>
          <t>Marketing</t>
        </is>
      </c>
      <c r="D6" s="5" t="inlineStr">
        <is>
          <t>Michael Reyes</t>
        </is>
      </c>
      <c r="E6" s="3" t="inlineStr">
        <is>
          <t>High</t>
        </is>
      </c>
      <c r="F6" s="3" t="inlineStr">
        <is>
          <t>In Progress</t>
        </is>
      </c>
      <c r="G6" s="6" t="inlineStr">
        <is>
          <t>06/28/2026</t>
        </is>
      </c>
      <c r="H6" s="6" t="inlineStr">
        <is>
          <t>07/18/2026</t>
        </is>
      </c>
      <c r="I6" s="7" t="n">
        <v>75</v>
      </c>
      <c r="J6" s="8">
        <f>IFERROR(H6-TODAY(),"")</f>
        <v/>
      </c>
      <c r="K6" s="3">
        <f>IF(AND(F6&lt;&gt;"Completed",H6&lt;TODAY()),"Overdue","On Track")</f>
        <v/>
      </c>
      <c r="L6" s="9" t="n">
        <v>10</v>
      </c>
      <c r="M6" s="10" t="inlineStr"/>
    </row>
    <row r="7">
      <c r="A7" s="11" t="n">
        <v>4</v>
      </c>
      <c r="B7" s="12" t="inlineStr">
        <is>
          <t>Schedule team offsite</t>
        </is>
      </c>
      <c r="C7" s="11" t="inlineStr">
        <is>
          <t>HR</t>
        </is>
      </c>
      <c r="D7" s="5" t="inlineStr">
        <is>
          <t>Ashley Brooks</t>
        </is>
      </c>
      <c r="E7" s="11" t="inlineStr">
        <is>
          <t>Low</t>
        </is>
      </c>
      <c r="F7" s="11" t="inlineStr">
        <is>
          <t>Completed</t>
        </is>
      </c>
      <c r="G7" s="13" t="inlineStr">
        <is>
          <t>06/15/2026</t>
        </is>
      </c>
      <c r="H7" s="13" t="inlineStr">
        <is>
          <t>07/01/2026</t>
        </is>
      </c>
      <c r="I7" s="7" t="n">
        <v>100</v>
      </c>
      <c r="J7" s="14">
        <f>IFERROR(H7-TODAY(),"")</f>
        <v/>
      </c>
      <c r="K7" s="11">
        <f>IF(AND(F7&lt;&gt;"Completed",H7&lt;TODAY()),"Overdue","On Track")</f>
        <v/>
      </c>
      <c r="L7" s="9" t="n">
        <v>4</v>
      </c>
      <c r="M7" s="10" t="inlineStr"/>
    </row>
    <row r="8">
      <c r="A8" s="3" t="n">
        <v>5</v>
      </c>
      <c r="B8" s="4" t="inlineStr">
        <is>
          <t>Fix checkout page bug</t>
        </is>
      </c>
      <c r="C8" s="3" t="inlineStr">
        <is>
          <t>Engineering</t>
        </is>
      </c>
      <c r="D8" s="5" t="inlineStr">
        <is>
          <t>David Kim</t>
        </is>
      </c>
      <c r="E8" s="3" t="inlineStr">
        <is>
          <t>High</t>
        </is>
      </c>
      <c r="F8" s="3" t="inlineStr">
        <is>
          <t>In Progress</t>
        </is>
      </c>
      <c r="G8" s="6" t="inlineStr">
        <is>
          <t>07/08/2026</t>
        </is>
      </c>
      <c r="H8" s="6" t="inlineStr">
        <is>
          <t>07/17/2026</t>
        </is>
      </c>
      <c r="I8" s="7" t="n">
        <v>40</v>
      </c>
      <c r="J8" s="8">
        <f>IFERROR(H8-TODAY(),"")</f>
        <v/>
      </c>
      <c r="K8" s="3">
        <f>IF(AND(F8&lt;&gt;"Completed",H8&lt;TODAY()),"Overdue","On Track")</f>
        <v/>
      </c>
      <c r="L8" s="9" t="n">
        <v>12</v>
      </c>
      <c r="M8" s="10" t="inlineStr"/>
    </row>
    <row r="9">
      <c r="A9" s="11" t="n">
        <v>6</v>
      </c>
      <c r="B9" s="12" t="inlineStr">
        <is>
          <t>Review vendor contracts</t>
        </is>
      </c>
      <c r="C9" s="11" t="inlineStr">
        <is>
          <t>Legal</t>
        </is>
      </c>
      <c r="D9" s="5" t="inlineStr">
        <is>
          <t>Jessica Lopez</t>
        </is>
      </c>
      <c r="E9" s="11" t="inlineStr">
        <is>
          <t>Medium</t>
        </is>
      </c>
      <c r="F9" s="11" t="inlineStr">
        <is>
          <t>Not Started</t>
        </is>
      </c>
      <c r="G9" s="13" t="inlineStr">
        <is>
          <t>07/10/2026</t>
        </is>
      </c>
      <c r="H9" s="13" t="inlineStr">
        <is>
          <t>08/01/2026</t>
        </is>
      </c>
      <c r="I9" s="7" t="n">
        <v>0</v>
      </c>
      <c r="J9" s="14">
        <f>IFERROR(H9-TODAY(),"")</f>
        <v/>
      </c>
      <c r="K9" s="11">
        <f>IF(AND(F9&lt;&gt;"Completed",H9&lt;TODAY()),"Overdue","On Track")</f>
        <v/>
      </c>
      <c r="L9" s="9" t="n">
        <v>5</v>
      </c>
      <c r="M9" s="10" t="inlineStr"/>
    </row>
    <row r="10">
      <c r="A10" s="3" t="n">
        <v>7</v>
      </c>
      <c r="B10" s="4" t="inlineStr">
        <is>
          <t>Onboard new sales rep</t>
        </is>
      </c>
      <c r="C10" s="3" t="inlineStr">
        <is>
          <t>HR</t>
        </is>
      </c>
      <c r="D10" s="5" t="inlineStr">
        <is>
          <t>Chris Anderson</t>
        </is>
      </c>
      <c r="E10" s="3" t="inlineStr">
        <is>
          <t>Medium</t>
        </is>
      </c>
      <c r="F10" s="3" t="inlineStr">
        <is>
          <t>In Progress</t>
        </is>
      </c>
      <c r="G10" s="6" t="inlineStr">
        <is>
          <t>07/02/2026</t>
        </is>
      </c>
      <c r="H10" s="6" t="inlineStr">
        <is>
          <t>07/22/2026</t>
        </is>
      </c>
      <c r="I10" s="7" t="n">
        <v>50</v>
      </c>
      <c r="J10" s="8">
        <f>IFERROR(H10-TODAY(),"")</f>
        <v/>
      </c>
      <c r="K10" s="3">
        <f>IF(AND(F10&lt;&gt;"Completed",H10&lt;TODAY()),"Overdue","On Track")</f>
        <v/>
      </c>
      <c r="L10" s="9" t="n">
        <v>8</v>
      </c>
      <c r="M10" s="10" t="inlineStr"/>
    </row>
    <row r="11">
      <c r="A11" s="11" t="n">
        <v>8</v>
      </c>
      <c r="B11" s="12" t="inlineStr">
        <is>
          <t>Prepare investor presentation</t>
        </is>
      </c>
      <c r="C11" s="11" t="inlineStr">
        <is>
          <t>Finance</t>
        </is>
      </c>
      <c r="D11" s="5" t="inlineStr">
        <is>
          <t>Sarah Mitchell</t>
        </is>
      </c>
      <c r="E11" s="11" t="inlineStr">
        <is>
          <t>High</t>
        </is>
      </c>
      <c r="F11" s="11" t="inlineStr">
        <is>
          <t>Not Started</t>
        </is>
      </c>
      <c r="G11" s="13" t="inlineStr">
        <is>
          <t>07/14/2026</t>
        </is>
      </c>
      <c r="H11" s="13" t="inlineStr">
        <is>
          <t>07/30/2026</t>
        </is>
      </c>
      <c r="I11" s="7" t="n">
        <v>10</v>
      </c>
      <c r="J11" s="14">
        <f>IFERROR(H11-TODAY(),"")</f>
        <v/>
      </c>
      <c r="K11" s="11">
        <f>IF(AND(F11&lt;&gt;"Completed",H11&lt;TODAY()),"Overdue","On Track")</f>
        <v/>
      </c>
      <c r="L11" s="9" t="n">
        <v>15</v>
      </c>
      <c r="M11" s="10" t="inlineStr"/>
    </row>
    <row r="12">
      <c r="A12" s="3" t="n">
        <v>9</v>
      </c>
      <c r="B12" s="4" t="inlineStr">
        <is>
          <t>Audit inventory records</t>
        </is>
      </c>
      <c r="C12" s="3" t="inlineStr">
        <is>
          <t>Operations</t>
        </is>
      </c>
      <c r="D12" s="5" t="inlineStr">
        <is>
          <t>James Carter</t>
        </is>
      </c>
      <c r="E12" s="3" t="inlineStr">
        <is>
          <t>Low</t>
        </is>
      </c>
      <c r="F12" s="3" t="inlineStr">
        <is>
          <t>Completed</t>
        </is>
      </c>
      <c r="G12" s="6" t="inlineStr">
        <is>
          <t>06/20/2026</t>
        </is>
      </c>
      <c r="H12" s="6" t="inlineStr">
        <is>
          <t>07/05/2026</t>
        </is>
      </c>
      <c r="I12" s="7" t="n">
        <v>100</v>
      </c>
      <c r="J12" s="8">
        <f>IFERROR(H12-TODAY(),"")</f>
        <v/>
      </c>
      <c r="K12" s="3">
        <f>IF(AND(F12&lt;&gt;"Completed",H12&lt;TODAY()),"Overdue","On Track")</f>
        <v/>
      </c>
      <c r="L12" s="9" t="n">
        <v>6</v>
      </c>
      <c r="M12" s="10" t="inlineStr"/>
    </row>
    <row r="13">
      <c r="A13" s="11" t="n">
        <v>10</v>
      </c>
      <c r="B13" s="12" t="inlineStr">
        <is>
          <t>Plan Q4 marketing campaign</t>
        </is>
      </c>
      <c r="C13" s="11" t="inlineStr">
        <is>
          <t>Marketing</t>
        </is>
      </c>
      <c r="D13" s="5" t="inlineStr">
        <is>
          <t>Emily Turner</t>
        </is>
      </c>
      <c r="E13" s="11" t="inlineStr">
        <is>
          <t>Medium</t>
        </is>
      </c>
      <c r="F13" s="11" t="inlineStr">
        <is>
          <t>In Progress</t>
        </is>
      </c>
      <c r="G13" s="13" t="inlineStr">
        <is>
          <t>07/12/2026</t>
        </is>
      </c>
      <c r="H13" s="13" t="inlineStr">
        <is>
          <t>08/05/2026</t>
        </is>
      </c>
      <c r="I13" s="7" t="n">
        <v>25</v>
      </c>
      <c r="J13" s="14">
        <f>IFERROR(H13-TODAY(),"")</f>
        <v/>
      </c>
      <c r="K13" s="11">
        <f>IF(AND(F13&lt;&gt;"Completed",H13&lt;TODAY()),"Overdue","On Track")</f>
        <v/>
      </c>
      <c r="L13" s="9" t="n">
        <v>20</v>
      </c>
      <c r="M13" s="10" t="inlineStr"/>
    </row>
    <row r="14"/>
    <row r="15">
      <c r="B15" s="15" t="inlineStr">
        <is>
          <t>Totals / Averages</t>
        </is>
      </c>
      <c r="I15" s="16">
        <f>AVERAGE(I4:I13)</f>
        <v/>
      </c>
      <c r="L15" s="17">
        <f>SUM(L4:L13)</f>
        <v/>
      </c>
    </row>
    <row r="16"/>
    <row r="17"/>
    <row r="18">
      <c r="A18" s="18" t="inlineStr">
        <is>
          <t>Quick Task Lookup</t>
        </is>
      </c>
    </row>
    <row r="19">
      <c r="A19" s="19" t="inlineStr">
        <is>
          <t>Enter Task ID:</t>
        </is>
      </c>
      <c r="B19" s="20" t="n">
        <v>1</v>
      </c>
    </row>
    <row r="20">
      <c r="A20" s="19" t="inlineStr">
        <is>
          <t>Task Name:</t>
        </is>
      </c>
      <c r="B20" s="21">
        <f>IFERROR(VLOOKUP(B19,A4:M13,2,FALSE),"Not Found")</f>
        <v/>
      </c>
    </row>
    <row r="21">
      <c r="A21" s="19" t="inlineStr">
        <is>
          <t>Assigned To:</t>
        </is>
      </c>
      <c r="B21" s="21">
        <f>IFERROR(VLOOKUP(B19,A4:M13,4,FALSE),"Not Found")</f>
        <v/>
      </c>
    </row>
    <row r="22">
      <c r="A22" s="19" t="inlineStr">
        <is>
          <t>Status:</t>
        </is>
      </c>
      <c r="B22" s="21">
        <f>IFERROR(VLOOKUP(B19,A4:M13,6,FALSE),"Not Found")</f>
        <v/>
      </c>
    </row>
  </sheetData>
  <mergeCells count="1">
    <mergeCell ref="A1:M1"/>
  </mergeCells>
  <conditionalFormatting sqref="K4:K13">
    <cfRule type="expression" priority="1" dxfId="0" stopIfTrue="1">
      <formula>K4="Overdue"</formula>
    </cfRule>
  </conditionalFormatting>
  <conditionalFormatting sqref="F4:F13">
    <cfRule type="expression" priority="2" dxfId="1" stopIfTrue="1">
      <formula>F4="Completed"</formula>
    </cfRule>
  </conditionalFormatting>
  <conditionalFormatting sqref="E4:E13">
    <cfRule type="expression" priority="3" dxfId="0" stopIfTrue="1">
      <formula>E4="High"</formula>
    </cfRule>
  </conditionalFormatting>
  <dataValidations count="3">
    <dataValidation sqref="C4:C13" showErrorMessage="1" showInputMessage="1" allowBlank="1" type="list">
      <formula1>"Finance,Admin,Marketing,HR,Engineering,Legal,Operations"</formula1>
    </dataValidation>
    <dataValidation sqref="E4:E13" showErrorMessage="1" showInputMessage="1" allowBlank="1" type="list">
      <formula1>"High,Medium,Low"</formula1>
    </dataValidation>
    <dataValidation sqref="F4:F13" showErrorMessage="1" showInputMessage="1" allowBlank="1" type="list">
      <formula1>"Not Started,In Progress,Completed"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22" customWidth="1" min="1" max="1"/>
    <col width="14" customWidth="1" min="2" max="2"/>
    <col width="4" customWidth="1" min="3" max="3"/>
    <col width="14" customWidth="1" min="4" max="4"/>
  </cols>
  <sheetData>
    <row r="1" ht="28" customHeight="1">
      <c r="A1" s="22" t="inlineStr">
        <is>
          <t>Task List Dashboard</t>
        </is>
      </c>
    </row>
    <row r="2"/>
    <row r="3">
      <c r="A3" s="2" t="inlineStr">
        <is>
          <t>Metric</t>
        </is>
      </c>
      <c r="B3" s="2" t="inlineStr">
        <is>
          <t>Value</t>
        </is>
      </c>
    </row>
    <row r="4">
      <c r="A4" s="4" t="inlineStr">
        <is>
          <t>Total Tasks</t>
        </is>
      </c>
      <c r="B4" s="23">
        <f>COUNTA('Task List'!A4:A13)</f>
        <v/>
      </c>
    </row>
    <row r="5">
      <c r="A5" s="12" t="inlineStr">
        <is>
          <t>Completed Tasks</t>
        </is>
      </c>
      <c r="B5" s="24">
        <f>COUNTIF('Task List'!F4:F13,"Completed")</f>
        <v/>
      </c>
    </row>
    <row r="6">
      <c r="A6" s="4" t="inlineStr">
        <is>
          <t>In Progress Tasks</t>
        </is>
      </c>
      <c r="B6" s="25">
        <f>COUNTIF('Task List'!F4:F13,"In Progress")</f>
        <v/>
      </c>
    </row>
    <row r="7">
      <c r="A7" s="12" t="inlineStr">
        <is>
          <t>Not Started Tasks</t>
        </is>
      </c>
      <c r="B7" s="24">
        <f>COUNTIF('Task List'!F4:F13,"Not Started")</f>
        <v/>
      </c>
    </row>
    <row r="8">
      <c r="A8" s="4" t="inlineStr">
        <is>
          <t>Overdue Tasks</t>
        </is>
      </c>
      <c r="B8" s="23">
        <f>COUNTIF('Task List'!K4:K13,"Overdue")</f>
        <v/>
      </c>
    </row>
    <row r="9">
      <c r="A9" s="12" t="inlineStr">
        <is>
          <t>High Priority Tasks</t>
        </is>
      </c>
      <c r="B9" s="24">
        <f>COUNTIF('Task List'!E4:E13,"High")</f>
        <v/>
      </c>
    </row>
    <row r="10">
      <c r="A10" s="4" t="inlineStr">
        <is>
          <t>Average Progress %</t>
        </is>
      </c>
      <c r="B10" s="25">
        <f>AVERAGE('Task List'!I4:I13)</f>
        <v/>
      </c>
    </row>
    <row r="11">
      <c r="A11" s="12" t="inlineStr">
        <is>
          <t>Total Estimated Hours</t>
        </is>
      </c>
      <c r="B11" s="26">
        <f>SUM('Task List'!L4:L13)</f>
        <v/>
      </c>
    </row>
    <row r="12"/>
    <row r="13"/>
    <row r="14">
      <c r="A14" s="27" t="inlineStr">
        <is>
          <t>Status</t>
        </is>
      </c>
      <c r="B14" s="27" t="inlineStr">
        <is>
          <t>Count</t>
        </is>
      </c>
    </row>
    <row r="15">
      <c r="A15" s="4" t="inlineStr">
        <is>
          <t>Not Started</t>
        </is>
      </c>
      <c r="B15" s="3">
        <f>COUNTIF('Task List'!F4:F13,"Not Started")</f>
        <v/>
      </c>
    </row>
    <row r="16">
      <c r="A16" s="12" t="inlineStr">
        <is>
          <t>In Progress</t>
        </is>
      </c>
      <c r="B16" s="11">
        <f>COUNTIF('Task List'!F4:F13,"In Progress")</f>
        <v/>
      </c>
    </row>
    <row r="17">
      <c r="A17" s="4" t="inlineStr">
        <is>
          <t>Completed</t>
        </is>
      </c>
      <c r="B17" s="3">
        <f>COUNTIF('Task List'!F4:F13,"Completed")</f>
        <v/>
      </c>
    </row>
    <row r="18"/>
    <row r="19"/>
    <row r="20">
      <c r="A20" s="27" t="inlineStr">
        <is>
          <t>Category</t>
        </is>
      </c>
      <c r="B20" s="27" t="inlineStr">
        <is>
          <t>Task Count</t>
        </is>
      </c>
    </row>
    <row r="21">
      <c r="A21" s="4" t="inlineStr">
        <is>
          <t>Finance</t>
        </is>
      </c>
      <c r="B21" s="3">
        <f>COUNTIF('Task List'!C4:C13,"Finance")</f>
        <v/>
      </c>
    </row>
    <row r="22">
      <c r="A22" s="12" t="inlineStr">
        <is>
          <t>Admin</t>
        </is>
      </c>
      <c r="B22" s="11">
        <f>COUNTIF('Task List'!C4:C13,"Admin")</f>
        <v/>
      </c>
    </row>
    <row r="23">
      <c r="A23" s="4" t="inlineStr">
        <is>
          <t>Marketing</t>
        </is>
      </c>
      <c r="B23" s="3">
        <f>COUNTIF('Task List'!C4:C13,"Marketing")</f>
        <v/>
      </c>
    </row>
    <row r="24">
      <c r="A24" s="12" t="inlineStr">
        <is>
          <t>HR</t>
        </is>
      </c>
      <c r="B24" s="11">
        <f>COUNTIF('Task List'!C4:C13,"HR")</f>
        <v/>
      </c>
    </row>
    <row r="25">
      <c r="A25" s="4" t="inlineStr">
        <is>
          <t>Engineering</t>
        </is>
      </c>
      <c r="B25" s="3">
        <f>COUNTIF('Task List'!C4:C13,"Engineering")</f>
        <v/>
      </c>
    </row>
    <row r="26">
      <c r="A26" s="12" t="inlineStr">
        <is>
          <t>Legal</t>
        </is>
      </c>
      <c r="B26" s="11">
        <f>COUNTIF('Task List'!C4:C13,"Legal")</f>
        <v/>
      </c>
    </row>
    <row r="27">
      <c r="A27" s="4" t="inlineStr">
        <is>
          <t>Operations</t>
        </is>
      </c>
      <c r="B27" s="3">
        <f>COUNTIF('Task List'!C4:C13,"Operations")</f>
        <v/>
      </c>
    </row>
  </sheetData>
  <mergeCells count="1">
    <mergeCell ref="A1:F1"/>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4" customWidth="1" min="1" max="1"/>
    <col width="90" customWidth="1" min="2" max="2"/>
  </cols>
  <sheetData>
    <row r="1" ht="28" customHeight="1">
      <c r="A1" s="22" t="inlineStr">
        <is>
          <t>How to Use This Template</t>
        </is>
      </c>
    </row>
    <row r="2"/>
    <row r="3">
      <c r="A3" s="2" t="inlineStr">
        <is>
          <t>Section</t>
        </is>
      </c>
      <c r="B3" s="2" t="inlineStr">
        <is>
          <t>Description</t>
        </is>
      </c>
    </row>
    <row r="4" ht="45" customHeight="1">
      <c r="A4" s="28" t="inlineStr">
        <is>
          <t>Task List sheet</t>
        </is>
      </c>
      <c r="B4" s="4" t="inlineStr">
        <is>
          <t>The main worksheet where you record every task. Fill in Task Name, Category, Assigned To, Priority, Status, Start Date, Due Date, Progress %, Est. Hours, and Notes. Yellow-filled cells are meant to be edited by you.</t>
        </is>
      </c>
    </row>
    <row r="5" ht="45" customHeight="1">
      <c r="A5" s="29" t="inlineStr">
        <is>
          <t>Category / Priority / Status</t>
        </is>
      </c>
      <c r="B5" s="12" t="inlineStr">
        <is>
          <t>Use the dropdown lists provided in these columns to keep entries consistent. Click any cell in these columns to see the available options.</t>
        </is>
      </c>
    </row>
    <row r="6" ht="45" customHeight="1">
      <c r="A6" s="28" t="inlineStr">
        <is>
          <t>Days Remaining</t>
        </is>
      </c>
      <c r="B6" s="4" t="inlineStr">
        <is>
          <t>Automatically calculated as Due Date minus today's date using the TODAY() function. Updates every time the file is opened.</t>
        </is>
      </c>
    </row>
    <row r="7" ht="45" customHeight="1">
      <c r="A7" s="29" t="inlineStr">
        <is>
          <t>Overdue Flag</t>
        </is>
      </c>
      <c r="B7" s="12" t="inlineStr">
        <is>
          <t>Automatically flags a task as 'Overdue' if it is not marked Completed and its due date has already passed. Overdue rows are highlighted in red.</t>
        </is>
      </c>
    </row>
    <row r="8" ht="45" customHeight="1">
      <c r="A8" s="28" t="inlineStr">
        <is>
          <t>Totals / Averages row</t>
        </is>
      </c>
      <c r="B8" s="4" t="inlineStr">
        <is>
          <t>Shows the average progress percentage and total estimated hours across all tasks.</t>
        </is>
      </c>
    </row>
    <row r="9" ht="45" customHeight="1">
      <c r="A9" s="29" t="inlineStr">
        <is>
          <t>Quick Task Lookup</t>
        </is>
      </c>
      <c r="B9" s="12" t="inlineStr">
        <is>
          <t>Type a Task ID number in the yellow cell to instantly retrieve that task's name, assignee, and status using the VLOOKUP function.</t>
        </is>
      </c>
    </row>
    <row r="10" ht="45" customHeight="1">
      <c r="A10" s="28" t="inlineStr">
        <is>
          <t>Dashboard sheet</t>
        </is>
      </c>
      <c r="B10" s="4" t="inlineStr">
        <is>
          <t>Provides key metrics (total, completed, in-progress, overdue, and high-priority task counts) plus a pie chart of status distribution and a bar chart of tasks by category.</t>
        </is>
      </c>
    </row>
    <row r="11" ht="45" customHeight="1">
      <c r="A11" s="29" t="inlineStr">
        <is>
          <t>Conditional formatting</t>
        </is>
      </c>
      <c r="B11" s="12" t="inlineStr">
        <is>
          <t>High priority tasks, completed tasks, and overdue tasks are automatically color-coded so you can scan the list quickly.</t>
        </is>
      </c>
    </row>
    <row r="12" ht="45" customHeight="1">
      <c r="A12" s="28" t="inlineStr">
        <is>
          <t>Customizing</t>
        </is>
      </c>
      <c r="B12" s="4" t="inlineStr">
        <is>
          <t>Feel free to add more rows to the Task List sheet. Just copy the formulas from the last row (Days Remaining, Overdue Flag) into your new rows and extend the dropdown ranges if needed.</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2026-07-16T20:51:13Z</dcterms:created>
  <dcterms:modified xmlns:dcterms="http://purl.org/dc/terms/" xmlns:xsi="http://www.w3.org/2001/XMLSchema-instance" xsi:type="dcterms:W3CDTF">2026-07-16T20:51:13Z</dcterms:modified>
</cp:coreProperties>
</file>