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Timelin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b val="1"/>
      <color rgb="000E3A5B"/>
      <sz val="10"/>
    </font>
    <font>
      <name val="Calibri"/>
      <b val="1"/>
      <color rgb="00FFFFFF"/>
      <sz val="12"/>
    </font>
  </fonts>
  <fills count="13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F1F6"/>
      </patternFill>
    </fill>
    <fill>
      <patternFill patternType="solid">
        <fgColor rgb="00F4A62A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8FAFC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3" fontId="3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3" fontId="5" fillId="7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  <xf numFmtId="0" fontId="1" fillId="8" borderId="0" applyAlignment="1" pivotButton="0" quotePrefix="0" xfId="0">
      <alignment horizontal="center" vertical="center" wrapText="1"/>
    </xf>
    <xf numFmtId="0" fontId="6" fillId="9" borderId="0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3" fontId="3" fillId="5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left" vertical="center" wrapText="1"/>
    </xf>
    <xf numFmtId="3" fontId="3" fillId="10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10" borderId="1" applyAlignment="1" pivotButton="0" quotePrefix="0" xfId="0">
      <alignment horizontal="left" vertical="center" wrapText="1"/>
    </xf>
    <xf numFmtId="165" fontId="3" fillId="10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6" fontId="3" fillId="10" borderId="1" applyAlignment="1" pivotButton="0" quotePrefix="0" xfId="0">
      <alignment horizontal="right" vertical="center"/>
    </xf>
    <xf numFmtId="0" fontId="6" fillId="7" borderId="0" pivotButton="0" quotePrefix="0" xfId="0"/>
    <xf numFmtId="164" fontId="3" fillId="5" borderId="1" applyAlignment="1" pivotButton="0" quotePrefix="0" xfId="0">
      <alignment horizontal="center" vertical="center" wrapText="1"/>
    </xf>
    <xf numFmtId="165" fontId="3" fillId="10" borderId="1" applyAlignment="1" pivotButton="0" quotePrefix="0" xfId="0">
      <alignment horizontal="center" vertical="center" wrapText="1"/>
    </xf>
    <xf numFmtId="164" fontId="3" fillId="1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6" fillId="3" borderId="0" pivotButton="0" quotePrefix="0" xfId="0"/>
    <xf numFmtId="0" fontId="4" fillId="7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4" borderId="1" pivotButton="0" quotePrefix="0" xfId="0"/>
    <xf numFmtId="0" fontId="0" fillId="11" borderId="1" pivotButton="0" quotePrefix="0" xfId="0"/>
    <xf numFmtId="0" fontId="0" fillId="12" borderId="1" pivotButton="0" quotePrefix="0" xfId="0"/>
    <xf numFmtId="0" fontId="0" fillId="7" borderId="1" pivotButton="0" quotePrefix="0" xfId="0"/>
    <xf numFmtId="0" fontId="4" fillId="0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10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6" fontId="3" fillId="10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 wrapText="1"/>
    </xf>
    <xf numFmtId="165" fontId="3" fillId="10" borderId="1" applyAlignment="1" pivotButton="0" quotePrefix="0" xfId="0">
      <alignment horizontal="center" vertical="center" wrapText="1"/>
    </xf>
    <xf numFmtId="164" fontId="3" fillId="1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 Actual Spend by Campaign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'Dashboard'!B16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'Dashboard'!$A$17:$A$25</f>
            </numRef>
          </cat>
          <val>
            <numRef>
              <f>'Dashboard'!$B$17:$B$25</f>
            </numRef>
          </val>
        </ser>
        <ser>
          <idx val="1"/>
          <order val="1"/>
          <tx>
            <strRef>
              <f>'Dashboard'!C16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'Dashboard'!$A$17:$A$25</f>
            </numRef>
          </cat>
          <val>
            <numRef>
              <f>'Dashboard'!$C$17:$C$25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Campaign Timeline (Start &amp; End Dates)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'Dashboard'!D16</f>
            </strRef>
          </tx>
          <spPr>
            <a:ln xmlns:a="http://schemas.openxmlformats.org/drawingml/2006/main" w="22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'Dashboard'!$A$17:$A$25</f>
            </numRef>
          </cat>
          <val>
            <numRef>
              <f>'Dashboard'!$D$17:$D$25</f>
            </numRef>
          </val>
        </ser>
        <ser>
          <idx val="1"/>
          <order val="1"/>
          <tx>
            <strRef>
              <f>'Dashboard'!E16</f>
            </strRef>
          </tx>
          <spPr>
            <a:ln xmlns:a="http://schemas.openxmlformats.org/drawingml/2006/main" w="22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'Dashboard'!$A$17:$A$25</f>
            </numRef>
          </cat>
          <val>
            <numRef>
              <f>'Dashboard'!$E$17:$E$25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Campaigns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'Dashboard'!B28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'Dashboard'!$A$29:$A$32</f>
            </numRef>
          </cat>
          <val>
            <numRef>
              <f>'Dashboard'!$B$29:$B$32</f>
            </numRef>
          </val>
        </ser>
        <dLbls>
          <showVal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34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53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34</row>
      <rowOff>0</rowOff>
    </from>
    <ext cx="43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5" customWidth="1" min="3" max="3"/>
    <col width="13" customWidth="1" min="4" max="4"/>
    <col width="14" customWidth="1" min="5" max="5"/>
    <col width="12" customWidth="1" min="6" max="6"/>
    <col width="12" customWidth="1" min="7" max="7"/>
    <col width="12" customWidth="1" min="8" max="8"/>
    <col width="10" customWidth="1" min="9" max="9"/>
    <col width="12" customWidth="1" min="10" max="10"/>
    <col width="13" customWidth="1" min="11" max="11"/>
    <col width="9" customWidth="1" min="12" max="12"/>
    <col width="12" customWidth="1" min="13" max="13"/>
    <col width="12" customWidth="1" min="14" max="14"/>
    <col width="13" customWidth="1" min="15" max="15"/>
    <col width="13" customWidth="1" min="16" max="16"/>
    <col width="12" customWidth="1" min="17" max="17"/>
    <col width="12" customWidth="1" min="18" max="18"/>
    <col width="14" customWidth="1" min="19" max="19"/>
    <col width="42" customWidth="1" min="20" max="20"/>
  </cols>
  <sheetData>
    <row r="1" ht="28" customHeight="1">
      <c r="A1" s="1" t="inlineStr">
        <is>
          <t>MARKETING CAMPAIGN TIMELINE — 2026</t>
        </is>
      </c>
    </row>
    <row r="2" ht="32" customHeight="1">
      <c r="A2" s="2" t="inlineStr">
        <is>
          <t>Campaign ID</t>
        </is>
      </c>
      <c r="B2" s="2" t="inlineStr">
        <is>
          <t>Campaign Name</t>
        </is>
      </c>
      <c r="C2" s="2" t="inlineStr">
        <is>
          <t>Marketing Channel</t>
        </is>
      </c>
      <c r="D2" s="2" t="inlineStr">
        <is>
          <t>Campaign Owner</t>
        </is>
      </c>
      <c r="E2" s="2" t="inlineStr">
        <is>
          <t>Target Market</t>
        </is>
      </c>
      <c r="F2" s="2" t="inlineStr">
        <is>
          <t>Start Date</t>
        </is>
      </c>
      <c r="G2" s="2" t="inlineStr">
        <is>
          <t>End Date</t>
        </is>
      </c>
      <c r="H2" s="2" t="inlineStr">
        <is>
          <t>Status</t>
        </is>
      </c>
      <c r="I2" s="2" t="inlineStr">
        <is>
          <t>Priority</t>
        </is>
      </c>
      <c r="J2" s="2" t="inlineStr">
        <is>
          <t>Budget</t>
        </is>
      </c>
      <c r="K2" s="2" t="inlineStr">
        <is>
          <t>Actual Spend</t>
        </is>
      </c>
      <c r="L2" s="2" t="inlineStr">
        <is>
          <t>Leads</t>
        </is>
      </c>
      <c r="M2" s="2" t="inlineStr">
        <is>
          <t>Conversions</t>
        </is>
      </c>
      <c r="N2" s="2" t="inlineStr">
        <is>
          <t>Completion %</t>
        </is>
      </c>
      <c r="O2" s="2" t="inlineStr">
        <is>
          <t>Duration (Days)</t>
        </is>
      </c>
      <c r="P2" s="2" t="inlineStr">
        <is>
          <t>Budget Variance</t>
        </is>
      </c>
      <c r="Q2" s="2" t="inlineStr">
        <is>
          <t>Cost per Lead</t>
        </is>
      </c>
      <c r="R2" s="2" t="inlineStr">
        <is>
          <t>Expected CPL</t>
        </is>
      </c>
      <c r="S2" s="2" t="inlineStr">
        <is>
          <t>Performance Flag</t>
        </is>
      </c>
      <c r="T2" s="2" t="inlineStr">
        <is>
          <t>Notes</t>
        </is>
      </c>
    </row>
    <row r="3">
      <c r="A3" s="3" t="inlineStr">
        <is>
          <t>CMP-001</t>
        </is>
      </c>
      <c r="B3" s="4" t="inlineStr">
        <is>
          <t>Spring Product Launch</t>
        </is>
      </c>
      <c r="C3" s="4" t="inlineStr">
        <is>
          <t>Email</t>
        </is>
      </c>
      <c r="D3" s="4" t="inlineStr">
        <is>
          <t>Emily</t>
        </is>
      </c>
      <c r="E3" s="4" t="inlineStr">
        <is>
          <t>New York</t>
        </is>
      </c>
      <c r="F3" s="52" t="n">
        <v>46055</v>
      </c>
      <c r="G3" s="52" t="n">
        <v>46112</v>
      </c>
      <c r="H3" s="3" t="inlineStr">
        <is>
          <t>Complete</t>
        </is>
      </c>
      <c r="I3" s="3" t="inlineStr">
        <is>
          <t>High</t>
        </is>
      </c>
      <c r="J3" s="53" t="n">
        <v>24000</v>
      </c>
      <c r="K3" s="53" t="n">
        <v>23500</v>
      </c>
      <c r="L3" s="7" t="n">
        <v>1450</v>
      </c>
      <c r="M3" s="7" t="n">
        <v>203</v>
      </c>
      <c r="N3" s="54">
        <f>IFERROR(M3/L3,0)</f>
        <v/>
      </c>
      <c r="O3" s="9">
        <f>IFERROR(G3-F3+1,0)</f>
        <v/>
      </c>
      <c r="P3" s="55">
        <f>J3-K3</f>
        <v/>
      </c>
      <c r="Q3" s="56">
        <f>IFERROR(K3/L3,0)</f>
        <v/>
      </c>
      <c r="R3" s="56">
        <f>IFERROR(VLOOKUP(C3,Dashboard!$J$5:$K$12,2,FALSE),0)</f>
        <v/>
      </c>
      <c r="S3" s="12">
        <f>IF(Q3&lt;=R3,"On Track","Review")</f>
        <v/>
      </c>
    </row>
    <row r="4">
      <c r="A4" s="3" t="inlineStr">
        <is>
          <t>CMP-002</t>
        </is>
      </c>
      <c r="B4" s="4" t="inlineStr">
        <is>
          <t>Paid Search Refresh</t>
        </is>
      </c>
      <c r="C4" s="4" t="inlineStr">
        <is>
          <t>Paid Search</t>
        </is>
      </c>
      <c r="D4" s="4" t="inlineStr">
        <is>
          <t>James</t>
        </is>
      </c>
      <c r="E4" s="4" t="inlineStr">
        <is>
          <t>Chicago</t>
        </is>
      </c>
      <c r="F4" s="52" t="n">
        <v>46090</v>
      </c>
      <c r="G4" s="52" t="n">
        <v>46157</v>
      </c>
      <c r="H4" s="3" t="inlineStr">
        <is>
          <t>Complete</t>
        </is>
      </c>
      <c r="I4" s="3" t="inlineStr">
        <is>
          <t>Medium</t>
        </is>
      </c>
      <c r="J4" s="53" t="n">
        <v>36000</v>
      </c>
      <c r="K4" s="53" t="n">
        <v>37200</v>
      </c>
      <c r="L4" s="7" t="n">
        <v>980</v>
      </c>
      <c r="M4" s="7" t="n">
        <v>118</v>
      </c>
      <c r="N4" s="57">
        <f>IFERROR(M4/L4,0)</f>
        <v/>
      </c>
      <c r="O4" s="14">
        <f>IFERROR(G4-F4+1,0)</f>
        <v/>
      </c>
      <c r="P4" s="58">
        <f>J4-K4</f>
        <v/>
      </c>
      <c r="Q4" s="59">
        <f>IFERROR(K4/L4,0)</f>
        <v/>
      </c>
      <c r="R4" s="59">
        <f>IFERROR(VLOOKUP(C4,Dashboard!$J$5:$K$12,2,FALSE),0)</f>
        <v/>
      </c>
      <c r="S4" s="17">
        <f>IF(Q4&lt;=R4,"On Track","Review")</f>
        <v/>
      </c>
    </row>
    <row r="5">
      <c r="A5" s="3" t="inlineStr">
        <is>
          <t>CMP-003</t>
        </is>
      </c>
      <c r="B5" s="4" t="inlineStr">
        <is>
          <t>Summer Social Campaign</t>
        </is>
      </c>
      <c r="C5" s="4" t="inlineStr">
        <is>
          <t>Social Media</t>
        </is>
      </c>
      <c r="D5" s="4" t="inlineStr">
        <is>
          <t>Ashley</t>
        </is>
      </c>
      <c r="E5" s="4" t="inlineStr">
        <is>
          <t>Los Angeles</t>
        </is>
      </c>
      <c r="F5" s="52" t="n">
        <v>46174</v>
      </c>
      <c r="G5" s="52" t="n">
        <v>46248</v>
      </c>
      <c r="H5" s="3" t="inlineStr">
        <is>
          <t>In Progress</t>
        </is>
      </c>
      <c r="I5" s="3" t="inlineStr">
        <is>
          <t>High</t>
        </is>
      </c>
      <c r="J5" s="53" t="n">
        <v>28000</v>
      </c>
      <c r="K5" s="53" t="n">
        <v>17500</v>
      </c>
      <c r="L5" s="7" t="n">
        <v>720</v>
      </c>
      <c r="M5" s="7" t="n">
        <v>79</v>
      </c>
      <c r="N5" s="54">
        <f>IFERROR(M5/L5,0)</f>
        <v/>
      </c>
      <c r="O5" s="9">
        <f>IFERROR(G5-F5+1,0)</f>
        <v/>
      </c>
      <c r="P5" s="55">
        <f>J5-K5</f>
        <v/>
      </c>
      <c r="Q5" s="56">
        <f>IFERROR(K5/L5,0)</f>
        <v/>
      </c>
      <c r="R5" s="56">
        <f>IFERROR(VLOOKUP(C5,Dashboard!$J$5:$K$12,2,FALSE),0)</f>
        <v/>
      </c>
      <c r="S5" s="12">
        <f>IF(Q5&lt;=R5,"On Track","Review")</f>
        <v/>
      </c>
    </row>
    <row r="6">
      <c r="A6" s="3" t="inlineStr">
        <is>
          <t>CMP-004</t>
        </is>
      </c>
      <c r="B6" s="4" t="inlineStr">
        <is>
          <t>Small Business Webinar</t>
        </is>
      </c>
      <c r="C6" s="4" t="inlineStr">
        <is>
          <t>Events</t>
        </is>
      </c>
      <c r="D6" s="4" t="inlineStr">
        <is>
          <t>Michael</t>
        </is>
      </c>
      <c r="E6" s="4" t="inlineStr">
        <is>
          <t>Austin</t>
        </is>
      </c>
      <c r="F6" s="52" t="n">
        <v>46132</v>
      </c>
      <c r="G6" s="52" t="n">
        <v>46150</v>
      </c>
      <c r="H6" s="3" t="inlineStr">
        <is>
          <t>Complete</t>
        </is>
      </c>
      <c r="I6" s="3" t="inlineStr">
        <is>
          <t>Low</t>
        </is>
      </c>
      <c r="J6" s="53" t="n">
        <v>9500</v>
      </c>
      <c r="K6" s="53" t="n">
        <v>9100</v>
      </c>
      <c r="L6" s="7" t="n">
        <v>210</v>
      </c>
      <c r="M6" s="7" t="n">
        <v>34</v>
      </c>
      <c r="N6" s="57">
        <f>IFERROR(M6/L6,0)</f>
        <v/>
      </c>
      <c r="O6" s="14">
        <f>IFERROR(G6-F6+1,0)</f>
        <v/>
      </c>
      <c r="P6" s="58">
        <f>J6-K6</f>
        <v/>
      </c>
      <c r="Q6" s="59">
        <f>IFERROR(K6/L6,0)</f>
        <v/>
      </c>
      <c r="R6" s="59">
        <f>IFERROR(VLOOKUP(C6,Dashboard!$J$5:$K$12,2,FALSE),0)</f>
        <v/>
      </c>
      <c r="S6" s="17">
        <f>IF(Q6&lt;=R6,"On Track","Review")</f>
        <v/>
      </c>
    </row>
    <row r="7">
      <c r="A7" s="3" t="inlineStr">
        <is>
          <t>CMP-005</t>
        </is>
      </c>
      <c r="B7" s="4" t="inlineStr">
        <is>
          <t>Back-to-School Promotion</t>
        </is>
      </c>
      <c r="C7" s="4" t="inlineStr">
        <is>
          <t>Email</t>
        </is>
      </c>
      <c r="D7" s="4" t="inlineStr">
        <is>
          <t>Jessica</t>
        </is>
      </c>
      <c r="E7" s="4" t="inlineStr">
        <is>
          <t>Dallas</t>
        </is>
      </c>
      <c r="F7" s="52" t="n">
        <v>46230</v>
      </c>
      <c r="G7" s="52" t="n">
        <v>46276</v>
      </c>
      <c r="H7" s="3" t="inlineStr">
        <is>
          <t>In Progress</t>
        </is>
      </c>
      <c r="I7" s="3" t="inlineStr">
        <is>
          <t>High</t>
        </is>
      </c>
      <c r="J7" s="53" t="n">
        <v>18500</v>
      </c>
      <c r="K7" s="53" t="n">
        <v>8200</v>
      </c>
      <c r="L7" s="7" t="n">
        <v>640</v>
      </c>
      <c r="M7" s="7" t="n">
        <v>96</v>
      </c>
      <c r="N7" s="54">
        <f>IFERROR(M7/L7,0)</f>
        <v/>
      </c>
      <c r="O7" s="9">
        <f>IFERROR(G7-F7+1,0)</f>
        <v/>
      </c>
      <c r="P7" s="55">
        <f>J7-K7</f>
        <v/>
      </c>
      <c r="Q7" s="56">
        <f>IFERROR(K7/L7,0)</f>
        <v/>
      </c>
      <c r="R7" s="56">
        <f>IFERROR(VLOOKUP(C7,Dashboard!$J$5:$K$12,2,FALSE),0)</f>
        <v/>
      </c>
      <c r="S7" s="12">
        <f>IF(Q7&lt;=R7,"On Track","Review")</f>
        <v/>
      </c>
    </row>
    <row r="8">
      <c r="A8" s="3" t="inlineStr">
        <is>
          <t>CMP-006</t>
        </is>
      </c>
      <c r="B8" s="4" t="inlineStr">
        <is>
          <t>Local Retail Partnership</t>
        </is>
      </c>
      <c r="C8" s="4" t="inlineStr">
        <is>
          <t>Partnerships</t>
        </is>
      </c>
      <c r="D8" s="4" t="inlineStr">
        <is>
          <t>David</t>
        </is>
      </c>
      <c r="E8" s="4" t="inlineStr">
        <is>
          <t>Houston</t>
        </is>
      </c>
      <c r="F8" s="52" t="n">
        <v>46146</v>
      </c>
      <c r="G8" s="52" t="n">
        <v>46325</v>
      </c>
      <c r="H8" s="3" t="inlineStr">
        <is>
          <t>On Hold</t>
        </is>
      </c>
      <c r="I8" s="3" t="inlineStr">
        <is>
          <t>Medium</t>
        </is>
      </c>
      <c r="J8" s="53" t="n">
        <v>22000</v>
      </c>
      <c r="K8" s="53" t="n">
        <v>6800</v>
      </c>
      <c r="L8" s="7" t="n">
        <v>190</v>
      </c>
      <c r="M8" s="7" t="n">
        <v>21</v>
      </c>
      <c r="N8" s="57">
        <f>IFERROR(M8/L8,0)</f>
        <v/>
      </c>
      <c r="O8" s="14">
        <f>IFERROR(G8-F8+1,0)</f>
        <v/>
      </c>
      <c r="P8" s="58">
        <f>J8-K8</f>
        <v/>
      </c>
      <c r="Q8" s="59">
        <f>IFERROR(K8/L8,0)</f>
        <v/>
      </c>
      <c r="R8" s="59">
        <f>IFERROR(VLOOKUP(C8,Dashboard!$J$5:$K$12,2,FALSE),0)</f>
        <v/>
      </c>
      <c r="S8" s="17">
        <f>IF(Q8&lt;=R8,"On Track","Review")</f>
        <v/>
      </c>
    </row>
    <row r="9">
      <c r="A9" s="3" t="inlineStr">
        <is>
          <t>CMP-007</t>
        </is>
      </c>
      <c r="B9" s="4" t="inlineStr">
        <is>
          <t>Fall Content Series</t>
        </is>
      </c>
      <c r="C9" s="4" t="inlineStr">
        <is>
          <t>Content</t>
        </is>
      </c>
      <c r="D9" s="4" t="inlineStr">
        <is>
          <t>Sarah</t>
        </is>
      </c>
      <c r="E9" s="4" t="inlineStr">
        <is>
          <t>Seattle</t>
        </is>
      </c>
      <c r="F9" s="52" t="n">
        <v>46266</v>
      </c>
      <c r="G9" s="52" t="n">
        <v>46339</v>
      </c>
      <c r="H9" s="3" t="inlineStr">
        <is>
          <t>Planned</t>
        </is>
      </c>
      <c r="I9" s="3" t="inlineStr">
        <is>
          <t>Medium</t>
        </is>
      </c>
      <c r="J9" s="53" t="n">
        <v>14000</v>
      </c>
      <c r="K9" s="53" t="n">
        <v>0</v>
      </c>
      <c r="L9" s="7" t="n">
        <v>0</v>
      </c>
      <c r="M9" s="7" t="n">
        <v>0</v>
      </c>
      <c r="N9" s="54">
        <f>IFERROR(M9/L9,0)</f>
        <v/>
      </c>
      <c r="O9" s="9">
        <f>IFERROR(G9-F9+1,0)</f>
        <v/>
      </c>
      <c r="P9" s="55">
        <f>J9-K9</f>
        <v/>
      </c>
      <c r="Q9" s="56">
        <f>IFERROR(K9/L9,0)</f>
        <v/>
      </c>
      <c r="R9" s="56">
        <f>IFERROR(VLOOKUP(C9,Dashboard!$J$5:$K$12,2,FALSE),0)</f>
        <v/>
      </c>
      <c r="S9" s="12">
        <f>IF(Q9&lt;=R9,"On Track","Review")</f>
        <v/>
      </c>
    </row>
    <row r="10">
      <c r="A10" s="3" t="inlineStr">
        <is>
          <t>CMP-008</t>
        </is>
      </c>
      <c r="B10" s="4" t="inlineStr">
        <is>
          <t>Holiday Preview Campaign</t>
        </is>
      </c>
      <c r="C10" s="4" t="inlineStr">
        <is>
          <t>Display Ads</t>
        </is>
      </c>
      <c r="D10" s="4" t="inlineStr">
        <is>
          <t>Robert</t>
        </is>
      </c>
      <c r="E10" s="4" t="inlineStr">
        <is>
          <t>Philadelphia</t>
        </is>
      </c>
      <c r="F10" s="52" t="n">
        <v>46300</v>
      </c>
      <c r="G10" s="52" t="n">
        <v>46346</v>
      </c>
      <c r="H10" s="3" t="inlineStr">
        <is>
          <t>Planned</t>
        </is>
      </c>
      <c r="I10" s="3" t="inlineStr">
        <is>
          <t>High</t>
        </is>
      </c>
      <c r="J10" s="53" t="n">
        <v>31000</v>
      </c>
      <c r="K10" s="53" t="n">
        <v>0</v>
      </c>
      <c r="L10" s="7" t="n">
        <v>0</v>
      </c>
      <c r="M10" s="7" t="n">
        <v>0</v>
      </c>
      <c r="N10" s="57">
        <f>IFERROR(M10/L10,0)</f>
        <v/>
      </c>
      <c r="O10" s="14">
        <f>IFERROR(G10-F10+1,0)</f>
        <v/>
      </c>
      <c r="P10" s="58">
        <f>J10-K10</f>
        <v/>
      </c>
      <c r="Q10" s="59">
        <f>IFERROR(K10/L10,0)</f>
        <v/>
      </c>
      <c r="R10" s="59">
        <f>IFERROR(VLOOKUP(C10,Dashboard!$J$5:$K$12,2,FALSE),0)</f>
        <v/>
      </c>
      <c r="S10" s="17">
        <f>IF(Q10&lt;=R10,"On Track","Review")</f>
        <v/>
      </c>
    </row>
    <row r="11">
      <c r="A11" s="3" t="inlineStr">
        <is>
          <t>CMP-009</t>
        </is>
      </c>
      <c r="B11" s="4" t="inlineStr">
        <is>
          <t>Customer Referral Drive</t>
        </is>
      </c>
      <c r="C11" s="4" t="inlineStr">
        <is>
          <t>Referral</t>
        </is>
      </c>
      <c r="D11" s="4" t="inlineStr">
        <is>
          <t>Amanda</t>
        </is>
      </c>
      <c r="E11" s="4" t="inlineStr">
        <is>
          <t>San Antonio</t>
        </is>
      </c>
      <c r="F11" s="52" t="n">
        <v>46237</v>
      </c>
      <c r="G11" s="52" t="n">
        <v>46311</v>
      </c>
      <c r="H11" s="3" t="inlineStr">
        <is>
          <t>In Progress</t>
        </is>
      </c>
      <c r="I11" s="3" t="inlineStr">
        <is>
          <t>Medium</t>
        </is>
      </c>
      <c r="J11" s="53" t="n">
        <v>12000</v>
      </c>
      <c r="K11" s="53" t="n">
        <v>5400</v>
      </c>
      <c r="L11" s="7" t="n">
        <v>310</v>
      </c>
      <c r="M11" s="7" t="n">
        <v>58</v>
      </c>
      <c r="N11" s="54">
        <f>IFERROR(M11/L11,0)</f>
        <v/>
      </c>
      <c r="O11" s="9">
        <f>IFERROR(G11-F11+1,0)</f>
        <v/>
      </c>
      <c r="P11" s="55">
        <f>J11-K11</f>
        <v/>
      </c>
      <c r="Q11" s="56">
        <f>IFERROR(K11/L11,0)</f>
        <v/>
      </c>
      <c r="R11" s="56">
        <f>IFERROR(VLOOKUP(C11,Dashboard!$J$5:$K$12,2,FALSE),0)</f>
        <v/>
      </c>
      <c r="S11" s="12">
        <f>IF(Q11&lt;=R11,"On Track","Review")</f>
        <v/>
      </c>
    </row>
    <row r="12">
      <c r="A12" s="18" t="n"/>
      <c r="B12" s="18" t="inlineStr">
        <is>
          <t>TOTALS</t>
        </is>
      </c>
      <c r="C12" s="18" t="n"/>
      <c r="D12" s="18" t="n"/>
      <c r="E12" s="18" t="n"/>
      <c r="F12" s="18" t="n"/>
      <c r="G12" s="18" t="n"/>
      <c r="H12" s="18" t="n"/>
      <c r="I12" s="18" t="n"/>
      <c r="J12" s="60">
        <f>SUM(J3:J11)</f>
        <v/>
      </c>
      <c r="K12" s="60">
        <f>SUM(K3:K11)</f>
        <v/>
      </c>
      <c r="L12" s="20">
        <f>SUM(L3:L11)</f>
        <v/>
      </c>
      <c r="M12" s="20">
        <f>SUM(M3:M11)</f>
        <v/>
      </c>
      <c r="N12" s="61">
        <f>IFERROR(M12/L12,0)</f>
        <v/>
      </c>
      <c r="O12" s="18" t="n"/>
      <c r="P12" s="60">
        <f>J12-K12</f>
        <v/>
      </c>
      <c r="Q12" s="60">
        <f>IFERROR(K12/L12,0)</f>
        <v/>
      </c>
      <c r="R12" s="18" t="n"/>
      <c r="S12" s="18" t="n"/>
      <c r="T12" s="18" t="n"/>
    </row>
  </sheetData>
  <mergeCells count="1">
    <mergeCell ref="A1:T1"/>
  </mergeCells>
  <conditionalFormatting sqref="S3:S11">
    <cfRule type="expression" priority="1" dxfId="0" stopIfTrue="1">
      <formula>S3="On Track"</formula>
    </cfRule>
    <cfRule type="expression" priority="2" dxfId="1" stopIfTrue="1">
      <formula>S3="Review"</formula>
    </cfRule>
  </conditionalFormatting>
  <conditionalFormatting sqref="P3:P11">
    <cfRule type="expression" priority="3" dxfId="1" stopIfTrue="1">
      <formula>P3&lt;0</formula>
    </cfRule>
  </conditionalFormatting>
  <dataValidations count="3">
    <dataValidation sqref="C3:C11" showErrorMessage="1" showInputMessage="1" allowBlank="1" type="list">
      <formula1>"Email,Paid Search,Social Media,Events,Partnerships,Content,Display Ads,Referral"</formula1>
    </dataValidation>
    <dataValidation sqref="H3:H11" showErrorMessage="1" showInputMessage="1" allowBlank="1" type="list">
      <formula1>"Planned,In Progress,Complete,On Hold"</formula1>
    </dataValidation>
    <dataValidation sqref="I3:I11" showErrorMessage="1" showInputMessage="1" allowBlank="1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18" customWidth="1" min="10" max="10"/>
    <col width="14" customWidth="1" min="11" max="11"/>
  </cols>
  <sheetData>
    <row r="1" ht="30" customHeight="1">
      <c r="A1" s="22" t="inlineStr">
        <is>
          <t>MARKETING PERFORMANCE DASHBOARD — 2026</t>
        </is>
      </c>
    </row>
    <row r="2"/>
    <row r="3">
      <c r="A3" s="23" t="inlineStr">
        <is>
          <t>KEY PERFORMANCE INDICATORS</t>
        </is>
      </c>
      <c r="J3" s="23" t="inlineStr">
        <is>
          <t>CHANNEL BENCHMARKS</t>
        </is>
      </c>
    </row>
    <row r="4">
      <c r="A4" s="24" t="inlineStr">
        <is>
          <t>Total Campaigns</t>
        </is>
      </c>
      <c r="B4" s="25">
        <f>COUNTA('Marketing Timeline'!A3:A11)</f>
        <v/>
      </c>
      <c r="J4" s="26" t="inlineStr">
        <is>
          <t>Marketing Channel</t>
        </is>
      </c>
      <c r="K4" s="26" t="inlineStr">
        <is>
          <t>Expected CPL</t>
        </is>
      </c>
    </row>
    <row r="5">
      <c r="A5" s="27" t="inlineStr">
        <is>
          <t>Active Campaigns</t>
        </is>
      </c>
      <c r="B5" s="28">
        <f>COUNTIF('Marketing Timeline'!H3:H11,"In Progress")</f>
        <v/>
      </c>
      <c r="J5" s="29" t="inlineStr">
        <is>
          <t>Email</t>
        </is>
      </c>
      <c r="K5" s="62" t="n">
        <v>18</v>
      </c>
    </row>
    <row r="6">
      <c r="A6" s="24" t="inlineStr">
        <is>
          <t>Total Budget</t>
        </is>
      </c>
      <c r="B6" s="63">
        <f>SUM('Marketing Timeline'!J3:J11)</f>
        <v/>
      </c>
      <c r="J6" s="32" t="inlineStr">
        <is>
          <t>Paid Search</t>
        </is>
      </c>
      <c r="K6" s="62" t="n">
        <v>42</v>
      </c>
    </row>
    <row r="7">
      <c r="A7" s="27" t="inlineStr">
        <is>
          <t>Actual Spend</t>
        </is>
      </c>
      <c r="B7" s="64">
        <f>SUM('Marketing Timeline'!K3:K11)</f>
        <v/>
      </c>
      <c r="J7" s="29" t="inlineStr">
        <is>
          <t>Social Media</t>
        </is>
      </c>
      <c r="K7" s="62" t="n">
        <v>28</v>
      </c>
    </row>
    <row r="8">
      <c r="A8" s="24" t="inlineStr">
        <is>
          <t>Total Leads</t>
        </is>
      </c>
      <c r="B8" s="25">
        <f>SUM('Marketing Timeline'!L3:L11)</f>
        <v/>
      </c>
      <c r="J8" s="32" t="inlineStr">
        <is>
          <t>Events</t>
        </is>
      </c>
      <c r="K8" s="62" t="n">
        <v>65</v>
      </c>
    </row>
    <row r="9">
      <c r="A9" s="27" t="inlineStr">
        <is>
          <t>Total Conversions</t>
        </is>
      </c>
      <c r="B9" s="28">
        <f>SUM('Marketing Timeline'!M3:M11)</f>
        <v/>
      </c>
      <c r="J9" s="29" t="inlineStr">
        <is>
          <t>Partnerships</t>
        </is>
      </c>
      <c r="K9" s="62" t="n">
        <v>35</v>
      </c>
    </row>
    <row r="10">
      <c r="A10" s="24" t="inlineStr">
        <is>
          <t>Average Completion Rate</t>
        </is>
      </c>
      <c r="B10" s="65">
        <f>IFERROR(AVERAGE('Marketing Timeline'!N3:N11),0)</f>
        <v/>
      </c>
      <c r="J10" s="32" t="inlineStr">
        <is>
          <t>Content</t>
        </is>
      </c>
      <c r="K10" s="62" t="n">
        <v>30</v>
      </c>
    </row>
    <row r="11">
      <c r="A11" s="27" t="inlineStr">
        <is>
          <t>Overall Conversion Rate</t>
        </is>
      </c>
      <c r="B11" s="66">
        <f>IFERROR(SUM('Marketing Timeline'!M3:M11)/SUM('Marketing Timeline'!L3:L11),0)</f>
        <v/>
      </c>
      <c r="J11" s="29" t="inlineStr">
        <is>
          <t>Display Ads</t>
        </is>
      </c>
      <c r="K11" s="62" t="n">
        <v>48</v>
      </c>
    </row>
    <row r="12">
      <c r="A12" s="24" t="inlineStr">
        <is>
          <t>Campaigns Needing Review</t>
        </is>
      </c>
      <c r="B12" s="25">
        <f>COUNTIF('Marketing Timeline'!S3:S11,"Review")</f>
        <v/>
      </c>
      <c r="J12" s="32" t="inlineStr">
        <is>
          <t>Referral</t>
        </is>
      </c>
      <c r="K12" s="62" t="n">
        <v>22</v>
      </c>
    </row>
    <row r="13"/>
    <row r="14"/>
    <row r="15">
      <c r="A15" s="36" t="inlineStr">
        <is>
          <t>Budget vs Actual Spend by Campaign</t>
        </is>
      </c>
    </row>
    <row r="16">
      <c r="A16" s="26" t="inlineStr">
        <is>
          <t>Campaign</t>
        </is>
      </c>
      <c r="B16" s="26" t="inlineStr">
        <is>
          <t>Budget</t>
        </is>
      </c>
      <c r="C16" s="26" t="inlineStr">
        <is>
          <t>Actual Spend</t>
        </is>
      </c>
      <c r="D16" s="26" t="inlineStr">
        <is>
          <t>Start Date</t>
        </is>
      </c>
      <c r="E16" s="26" t="inlineStr">
        <is>
          <t>End Date</t>
        </is>
      </c>
    </row>
    <row r="17">
      <c r="A17" s="29">
        <f>'Marketing Timeline'!B3</f>
        <v/>
      </c>
      <c r="B17" s="56">
        <f>'Marketing Timeline'!J3</f>
        <v/>
      </c>
      <c r="C17" s="56">
        <f>'Marketing Timeline'!K3</f>
        <v/>
      </c>
      <c r="D17" s="67">
        <f>'Marketing Timeline'!F3</f>
        <v/>
      </c>
      <c r="E17" s="67">
        <f>'Marketing Timeline'!G3</f>
        <v/>
      </c>
    </row>
    <row r="18">
      <c r="A18" s="32">
        <f>'Marketing Timeline'!B4</f>
        <v/>
      </c>
      <c r="B18" s="68">
        <f>'Marketing Timeline'!J4</f>
        <v/>
      </c>
      <c r="C18" s="68">
        <f>'Marketing Timeline'!K4</f>
        <v/>
      </c>
      <c r="D18" s="69">
        <f>'Marketing Timeline'!F4</f>
        <v/>
      </c>
      <c r="E18" s="69">
        <f>'Marketing Timeline'!G4</f>
        <v/>
      </c>
    </row>
    <row r="19">
      <c r="A19" s="29">
        <f>'Marketing Timeline'!B5</f>
        <v/>
      </c>
      <c r="B19" s="56">
        <f>'Marketing Timeline'!J5</f>
        <v/>
      </c>
      <c r="C19" s="56">
        <f>'Marketing Timeline'!K5</f>
        <v/>
      </c>
      <c r="D19" s="67">
        <f>'Marketing Timeline'!F5</f>
        <v/>
      </c>
      <c r="E19" s="67">
        <f>'Marketing Timeline'!G5</f>
        <v/>
      </c>
    </row>
    <row r="20">
      <c r="A20" s="32">
        <f>'Marketing Timeline'!B6</f>
        <v/>
      </c>
      <c r="B20" s="68">
        <f>'Marketing Timeline'!J6</f>
        <v/>
      </c>
      <c r="C20" s="68">
        <f>'Marketing Timeline'!K6</f>
        <v/>
      </c>
      <c r="D20" s="69">
        <f>'Marketing Timeline'!F6</f>
        <v/>
      </c>
      <c r="E20" s="69">
        <f>'Marketing Timeline'!G6</f>
        <v/>
      </c>
    </row>
    <row r="21">
      <c r="A21" s="29">
        <f>'Marketing Timeline'!B7</f>
        <v/>
      </c>
      <c r="B21" s="56">
        <f>'Marketing Timeline'!J7</f>
        <v/>
      </c>
      <c r="C21" s="56">
        <f>'Marketing Timeline'!K7</f>
        <v/>
      </c>
      <c r="D21" s="67">
        <f>'Marketing Timeline'!F7</f>
        <v/>
      </c>
      <c r="E21" s="67">
        <f>'Marketing Timeline'!G7</f>
        <v/>
      </c>
    </row>
    <row r="22">
      <c r="A22" s="32">
        <f>'Marketing Timeline'!B8</f>
        <v/>
      </c>
      <c r="B22" s="68">
        <f>'Marketing Timeline'!J8</f>
        <v/>
      </c>
      <c r="C22" s="68">
        <f>'Marketing Timeline'!K8</f>
        <v/>
      </c>
      <c r="D22" s="69">
        <f>'Marketing Timeline'!F8</f>
        <v/>
      </c>
      <c r="E22" s="69">
        <f>'Marketing Timeline'!G8</f>
        <v/>
      </c>
    </row>
    <row r="23">
      <c r="A23" s="29">
        <f>'Marketing Timeline'!B9</f>
        <v/>
      </c>
      <c r="B23" s="56">
        <f>'Marketing Timeline'!J9</f>
        <v/>
      </c>
      <c r="C23" s="56">
        <f>'Marketing Timeline'!K9</f>
        <v/>
      </c>
      <c r="D23" s="67">
        <f>'Marketing Timeline'!F9</f>
        <v/>
      </c>
      <c r="E23" s="67">
        <f>'Marketing Timeline'!G9</f>
        <v/>
      </c>
    </row>
    <row r="24">
      <c r="A24" s="32">
        <f>'Marketing Timeline'!B10</f>
        <v/>
      </c>
      <c r="B24" s="68">
        <f>'Marketing Timeline'!J10</f>
        <v/>
      </c>
      <c r="C24" s="68">
        <f>'Marketing Timeline'!K10</f>
        <v/>
      </c>
      <c r="D24" s="69">
        <f>'Marketing Timeline'!F10</f>
        <v/>
      </c>
      <c r="E24" s="69">
        <f>'Marketing Timeline'!G10</f>
        <v/>
      </c>
    </row>
    <row r="25">
      <c r="A25" s="29">
        <f>'Marketing Timeline'!B11</f>
        <v/>
      </c>
      <c r="B25" s="56">
        <f>'Marketing Timeline'!J11</f>
        <v/>
      </c>
      <c r="C25" s="56">
        <f>'Marketing Timeline'!K11</f>
        <v/>
      </c>
      <c r="D25" s="67">
        <f>'Marketing Timeline'!F11</f>
        <v/>
      </c>
      <c r="E25" s="67">
        <f>'Marketing Timeline'!G11</f>
        <v/>
      </c>
    </row>
    <row r="26"/>
    <row r="27">
      <c r="A27" s="36" t="inlineStr">
        <is>
          <t>Campaigns by Status</t>
        </is>
      </c>
    </row>
    <row r="28">
      <c r="A28" s="26" t="inlineStr">
        <is>
          <t>Status</t>
        </is>
      </c>
      <c r="B28" s="26" t="inlineStr">
        <is>
          <t>Count</t>
        </is>
      </c>
    </row>
    <row r="29">
      <c r="A29" s="40" t="inlineStr">
        <is>
          <t>Planned</t>
        </is>
      </c>
      <c r="B29" s="40">
        <f>COUNTIF('Marketing Timeline'!H3:H11,A29)</f>
        <v/>
      </c>
    </row>
    <row r="30">
      <c r="A30" s="41" t="inlineStr">
        <is>
          <t>In Progress</t>
        </is>
      </c>
      <c r="B30" s="41">
        <f>COUNTIF('Marketing Timeline'!H3:H11,A30)</f>
        <v/>
      </c>
    </row>
    <row r="31">
      <c r="A31" s="40" t="inlineStr">
        <is>
          <t>Complete</t>
        </is>
      </c>
      <c r="B31" s="40">
        <f>COUNTIF('Marketing Timeline'!H3:H11,A31)</f>
        <v/>
      </c>
    </row>
    <row r="32">
      <c r="A32" s="41" t="inlineStr">
        <is>
          <t>On Hold</t>
        </is>
      </c>
      <c r="B32" s="41">
        <f>COUNTIF('Marketing Timeline'!H3:H11,A32)</f>
        <v/>
      </c>
    </row>
  </sheetData>
  <mergeCells count="5">
    <mergeCell ref="A1:H1"/>
    <mergeCell ref="A3:B3"/>
    <mergeCell ref="J3:K3"/>
    <mergeCell ref="A15:H15"/>
    <mergeCell ref="A27:C2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34" customWidth="1" min="4" max="4"/>
  </cols>
  <sheetData>
    <row r="1" ht="28" customHeight="1">
      <c r="A1" s="1" t="inlineStr">
        <is>
          <t>HOW TO USE THE MARKETING TIMELINE TEMPLATE</t>
        </is>
      </c>
    </row>
    <row r="2"/>
    <row r="3">
      <c r="A3" s="42" t="inlineStr">
        <is>
          <t>GETTING STARTED</t>
        </is>
      </c>
    </row>
    <row r="4" ht="30" customHeight="1">
      <c r="A4" s="43" t="inlineStr">
        <is>
          <t>1</t>
        </is>
      </c>
      <c r="B4" s="44" t="inlineStr">
        <is>
          <t>Enter or update campaign details in the yellow input cells on the Marketing Timeline sheet (columns A–M and Notes).</t>
        </is>
      </c>
      <c r="C4" s="45" t="n"/>
      <c r="D4" s="46" t="n"/>
    </row>
    <row r="5" ht="30" customHeight="1">
      <c r="A5" s="43" t="inlineStr">
        <is>
          <t>2</t>
        </is>
      </c>
      <c r="B5" s="44" t="inlineStr">
        <is>
          <t>Enter all dates in MM/DD/YYYY format (US standard). Start Date must be on or before End Date.</t>
        </is>
      </c>
      <c r="C5" s="45" t="n"/>
      <c r="D5" s="46" t="n"/>
    </row>
    <row r="6" ht="30" customHeight="1">
      <c r="A6" s="43" t="inlineStr">
        <is>
          <t>3</t>
        </is>
      </c>
      <c r="B6" s="44" t="inlineStr">
        <is>
          <t>Use the dropdown lists for Marketing Channel, Status, and Priority to keep entries consistent.</t>
        </is>
      </c>
      <c r="C6" s="45" t="n"/>
      <c r="D6" s="46" t="n"/>
    </row>
    <row r="7" ht="30" customHeight="1">
      <c r="A7" s="43" t="inlineStr">
        <is>
          <t>4</t>
        </is>
      </c>
      <c r="B7" s="44" t="inlineStr">
        <is>
          <t>Calculated columns (Completion %, Duration, Budget Variance, Cost per Lead, Expected CPL, Performance Flag) fill in automatically — do not overwrite them.</t>
        </is>
      </c>
      <c r="C7" s="45" t="n"/>
      <c r="D7" s="46" t="n"/>
    </row>
    <row r="8" ht="30" customHeight="1">
      <c r="A8" s="43" t="inlineStr">
        <is>
          <t>5</t>
        </is>
      </c>
      <c r="B8" s="44" t="inlineStr">
        <is>
          <t>Update the Channel Benchmarks table (Expected CPL) on the Dashboard whenever your planning assumptions change.</t>
        </is>
      </c>
      <c r="C8" s="45" t="n"/>
      <c r="D8" s="46" t="n"/>
    </row>
    <row r="9" ht="30" customHeight="1">
      <c r="A9" s="43" t="inlineStr">
        <is>
          <t>6</t>
        </is>
      </c>
      <c r="B9" s="44" t="inlineStr">
        <is>
          <t>Use the Dashboard KPIs and charts to monitor campaign timing, spending, leads, and conversions at a glance.</t>
        </is>
      </c>
      <c r="C9" s="45" t="n"/>
      <c r="D9" s="46" t="n"/>
    </row>
    <row r="10"/>
    <row r="11">
      <c r="A11" s="42" t="inlineStr">
        <is>
          <t>COLOR LEGEND</t>
        </is>
      </c>
    </row>
    <row r="12">
      <c r="A12" s="47" t="inlineStr"/>
      <c r="B12" s="44" t="inlineStr">
        <is>
          <t>Pale yellow — editable input cell</t>
        </is>
      </c>
      <c r="C12" s="45" t="n"/>
      <c r="D12" s="46" t="n"/>
    </row>
    <row r="13">
      <c r="A13" s="48" t="inlineStr"/>
      <c r="B13" s="44" t="inlineStr">
        <is>
          <t>Green — positive result / On Track performance</t>
        </is>
      </c>
      <c r="C13" s="45" t="n"/>
      <c r="D13" s="46" t="n"/>
    </row>
    <row r="14">
      <c r="A14" s="49" t="inlineStr"/>
      <c r="B14" s="44" t="inlineStr">
        <is>
          <t>Red — alert: Review flag or negative Budget Variance</t>
        </is>
      </c>
      <c r="C14" s="45" t="n"/>
      <c r="D14" s="46" t="n"/>
    </row>
    <row r="15">
      <c r="A15" s="50" t="inlineStr"/>
      <c r="B15" s="44" t="inlineStr">
        <is>
          <t>Amber — totals and section highlights</t>
        </is>
      </c>
      <c r="C15" s="45" t="n"/>
      <c r="D15" s="46" t="n"/>
    </row>
    <row r="16"/>
    <row r="17">
      <c r="A17" s="42" t="inlineStr">
        <is>
          <t>SHEET GUIDE</t>
        </is>
      </c>
    </row>
    <row r="18" ht="26" customHeight="1">
      <c r="A18" s="51" t="inlineStr">
        <is>
          <t>Marketing Timeline</t>
        </is>
      </c>
      <c r="B18" s="44" t="inlineStr">
        <is>
          <t>Master campaign plan: schedule, budget, spend, leads, conversions, and automatic performance calculations.</t>
        </is>
      </c>
      <c r="C18" s="45" t="n"/>
      <c r="D18" s="46" t="n"/>
    </row>
    <row r="19" ht="26" customHeight="1">
      <c r="A19" s="51" t="inlineStr">
        <is>
          <t>Dashboard</t>
        </is>
      </c>
      <c r="B19" s="44" t="inlineStr">
        <is>
          <t>Executive KPIs, channel CPL benchmarks, and charts for spend, timeline, and status mix.</t>
        </is>
      </c>
      <c r="C19" s="45" t="n"/>
      <c r="D19" s="46" t="n"/>
    </row>
    <row r="20" ht="26" customHeight="1">
      <c r="A20" s="51" t="inlineStr">
        <is>
          <t>Instructions</t>
        </is>
      </c>
      <c r="B20" s="44" t="inlineStr">
        <is>
          <t>This guide and the color legend.</t>
        </is>
      </c>
      <c r="C20" s="45" t="n"/>
      <c r="D20" s="46" t="n"/>
    </row>
  </sheetData>
  <mergeCells count="17">
    <mergeCell ref="A1:D1"/>
    <mergeCell ref="A3:D3"/>
    <mergeCell ref="B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2026-08-01T05:03:45Z</dcterms:created>
  <dcterms:modified xmlns:dcterms="http://purl.org/dc/terms/" xmlns:xsi="http://www.w3.org/2001/XMLSchema-instance" xsi:type="dcterms:W3CDTF">2026-08-01T05:03:45Z</dcterms:modified>
</cp:coreProperties>
</file>