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iew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.0%"/>
    <numFmt numFmtId="166" formatCode="&quot;$&quot;#,##0.00"/>
  </numFmts>
  <fonts count="6">
    <font>
      <name val="Calibri"/>
      <family val="2"/>
      <color theme="1"/>
      <sz val="11"/>
      <scheme val="minor"/>
    </font>
    <font>
      <b val="1"/>
      <color rgb="000E3A5B"/>
      <sz val="16"/>
    </font>
    <font>
      <b val="1"/>
      <color rgb="00FFFFFF"/>
      <sz val="11"/>
    </font>
    <font>
      <b val="1"/>
      <color rgb="000E3A5B"/>
    </font>
    <font>
      <b val="1"/>
      <color rgb="00FFFFFF"/>
      <sz val="10"/>
    </font>
    <font>
      <color rgb="000E3A5B"/>
      <sz val="10"/>
    </font>
  </fonts>
  <fills count="10">
    <fill>
      <patternFill/>
    </fill>
    <fill>
      <patternFill patternType="gray125"/>
    </fill>
    <fill>
      <patternFill patternType="solid">
        <fgColor rgb="000E3A5B"/>
      </patternFill>
    </fill>
    <fill>
      <patternFill patternType="solid">
        <fgColor rgb="00EAF1F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4A62A"/>
      </patternFill>
    </fill>
    <fill>
      <patternFill patternType="solid">
        <fgColor rgb="001A5680"/>
      </patternFill>
    </fill>
    <fill>
      <patternFill patternType="solid">
        <fgColor rgb="0016A34A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2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2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2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4" fillId="7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" fontId="0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7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7" borderId="0" pivotButton="0" quotePrefix="0" xfId="0"/>
    <xf numFmtId="0" fontId="0" fillId="4" borderId="1" pivotButton="0" quotePrefix="0" xfId="0"/>
    <xf numFmtId="0" fontId="5" fillId="0" borderId="0" pivotButton="0" quotePrefix="0" xfId="0"/>
    <xf numFmtId="0" fontId="0" fillId="2" borderId="1" pivotButton="0" quotePrefix="0" xfId="0"/>
    <xf numFmtId="0" fontId="0" fillId="6" borderId="1" pivotButton="0" quotePrefix="0" xfId="0"/>
    <xf numFmtId="0" fontId="0" fillId="8" borderId="1" pivotButton="0" quotePrefix="0" xfId="0"/>
    <xf numFmtId="0" fontId="0" fillId="9" borderId="1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0E3A5B"/>
      </font>
      <fill>
        <patternFill patternType="solid">
          <fgColor rgb="00F4A62A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Employee Count by Performance Rating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'Summary'!E13</f>
            </strRef>
          </tx>
          <spPr>
            <a:solidFill xmlns:a="http://schemas.openxmlformats.org/drawingml/2006/main">
              <a:srgbClr val="0E3A5B"/>
            </a:solidFill>
            <a:ln xmlns:a="http://schemas.openxmlformats.org/drawingml/2006/main">
              <a:prstDash val="solid"/>
            </a:ln>
          </spPr>
          <cat>
            <numRef>
              <f>'Summary'!$D$14:$D$17</f>
            </numRef>
          </cat>
          <val>
            <numRef>
              <f>'Summary'!$E$14:$E$17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Performance Rating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Number of Employees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Performance Rating Distribution</a:t>
            </a:r>
          </a:p>
        </rich>
      </tx>
    </title>
    <plotArea>
      <pieChart>
        <varyColors val="1"/>
        <ser>
          <idx val="0"/>
          <order val="0"/>
          <tx>
            <strRef>
              <f>'Summary'!E13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'Summary'!$D$14:$D$17</f>
            </numRef>
          </cat>
          <val>
            <numRef>
              <f>'Summary'!$E$14:$E$17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33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1" customWidth="1" min="1" max="1"/>
    <col width="18" customWidth="1" min="2" max="2"/>
    <col width="22" customWidth="1" min="3" max="3"/>
    <col width="16" customWidth="1" min="4" max="4"/>
    <col width="15" customWidth="1" min="5" max="5"/>
    <col width="16" customWidth="1" min="6" max="6"/>
    <col width="16" customWidth="1" min="7" max="7"/>
    <col width="14" customWidth="1" min="8" max="8"/>
    <col width="13" customWidth="1" min="9" max="9"/>
    <col width="12" customWidth="1" min="10" max="10"/>
    <col width="14" customWidth="1" min="11" max="11"/>
    <col width="15" customWidth="1" min="12" max="12"/>
    <col width="13" customWidth="1" min="13" max="13"/>
    <col width="20" customWidth="1" min="14" max="14"/>
    <col width="14" customWidth="1" min="15" max="15"/>
    <col width="17" customWidth="1" min="16" max="16"/>
    <col width="16" customWidth="1" min="17" max="17"/>
    <col width="17" customWidth="1" min="18" max="18"/>
    <col width="32" customWidth="1" min="19" max="19"/>
  </cols>
  <sheetData>
    <row r="1" ht="26" customHeight="1">
      <c r="A1" s="1" t="inlineStr">
        <is>
          <t>Performance Review Tracker - 2026 Review Cycle</t>
        </is>
      </c>
    </row>
    <row r="2" ht="34" customHeight="1">
      <c r="A2" s="2" t="inlineStr">
        <is>
          <t>Review ID</t>
        </is>
      </c>
      <c r="B2" s="2" t="inlineStr">
        <is>
          <t>Employee Name</t>
        </is>
      </c>
      <c r="C2" s="2" t="inlineStr">
        <is>
          <t>Job Title</t>
        </is>
      </c>
      <c r="D2" s="2" t="inlineStr">
        <is>
          <t>Department</t>
        </is>
      </c>
      <c r="E2" s="2" t="inlineStr">
        <is>
          <t>Manager</t>
        </is>
      </c>
      <c r="F2" s="2" t="inlineStr">
        <is>
          <t>Review Period Start</t>
        </is>
      </c>
      <c r="G2" s="2" t="inlineStr">
        <is>
          <t>Review Period End</t>
        </is>
      </c>
      <c r="H2" s="2" t="inlineStr">
        <is>
          <t>Review Date</t>
        </is>
      </c>
      <c r="I2" s="2" t="inlineStr">
        <is>
          <t>Attendance Score</t>
        </is>
      </c>
      <c r="J2" s="2" t="inlineStr">
        <is>
          <t>Quality Score</t>
        </is>
      </c>
      <c r="K2" s="2" t="inlineStr">
        <is>
          <t>Productivity Score</t>
        </is>
      </c>
      <c r="L2" s="2" t="inlineStr">
        <is>
          <t>Collaboration Score</t>
        </is>
      </c>
      <c r="M2" s="2" t="inlineStr">
        <is>
          <t>Overall Score</t>
        </is>
      </c>
      <c r="N2" s="2" t="inlineStr">
        <is>
          <t>Performance Rating</t>
        </is>
      </c>
      <c r="O2" s="2" t="inlineStr">
        <is>
          <t>Merit Increase %</t>
        </is>
      </c>
      <c r="P2" s="2" t="inlineStr">
        <is>
          <t>Salary Before Review</t>
        </is>
      </c>
      <c r="Q2" s="2" t="inlineStr">
        <is>
          <t>Salary After Review</t>
        </is>
      </c>
      <c r="R2" s="2" t="inlineStr">
        <is>
          <t>Review Status</t>
        </is>
      </c>
      <c r="S2" s="2" t="inlineStr">
        <is>
          <t>Notes</t>
        </is>
      </c>
    </row>
    <row r="3">
      <c r="A3" s="3" t="inlineStr">
        <is>
          <t>REV-001</t>
        </is>
      </c>
      <c r="B3" s="4" t="inlineStr">
        <is>
          <t>James Carter</t>
        </is>
      </c>
      <c r="C3" s="4" t="inlineStr">
        <is>
          <t>Sales Representative</t>
        </is>
      </c>
      <c r="D3" s="4" t="inlineStr">
        <is>
          <t>Sales</t>
        </is>
      </c>
      <c r="E3" s="4" t="inlineStr">
        <is>
          <t>Linda Foster</t>
        </is>
      </c>
      <c r="F3" s="5" t="inlineStr">
        <is>
          <t>01/01/2026</t>
        </is>
      </c>
      <c r="G3" s="5" t="inlineStr">
        <is>
          <t>03/31/2026</t>
        </is>
      </c>
      <c r="H3" s="5" t="inlineStr">
        <is>
          <t>04/05/2026</t>
        </is>
      </c>
      <c r="I3" s="6" t="n">
        <v>4.5</v>
      </c>
      <c r="J3" s="6" t="n">
        <v>4.7</v>
      </c>
      <c r="K3" s="6" t="n">
        <v>4.6</v>
      </c>
      <c r="L3" s="6" t="n">
        <v>4.8</v>
      </c>
      <c r="M3" s="7">
        <f>AVERAGE(I3:L3)</f>
        <v/>
      </c>
      <c r="N3" s="3">
        <f>IF(M3&gt;=4.5,"Exceeds Expectations",IF(M3&gt;=3.5,"Meets Expectations",IF(M3&gt;=2.5,"Needs Improvement","Unsatisfactory")))</f>
        <v/>
      </c>
      <c r="O3" s="8">
        <f>IFERROR(VLOOKUP(N3,Summary!$H$4:$I$7,2,FALSE),0)</f>
        <v/>
      </c>
      <c r="P3" s="9" t="n">
        <v>52000</v>
      </c>
      <c r="Q3" s="10">
        <f>P3*(1+O3)</f>
        <v/>
      </c>
      <c r="R3" s="3">
        <f>IF(N3="Unsatisfactory","Follow-up Required","Complete")</f>
        <v/>
      </c>
      <c r="S3" s="6" t="inlineStr">
        <is>
          <t>Great quarter, exceeded quota.</t>
        </is>
      </c>
    </row>
    <row r="4">
      <c r="A4" s="11" t="inlineStr">
        <is>
          <t>REV-002</t>
        </is>
      </c>
      <c r="B4" s="12" t="inlineStr">
        <is>
          <t>Emily Rodriguez</t>
        </is>
      </c>
      <c r="C4" s="12" t="inlineStr">
        <is>
          <t>HR Specialist</t>
        </is>
      </c>
      <c r="D4" s="12" t="inlineStr">
        <is>
          <t>HR</t>
        </is>
      </c>
      <c r="E4" s="12" t="inlineStr">
        <is>
          <t>Mark Simmons</t>
        </is>
      </c>
      <c r="F4" s="5" t="inlineStr">
        <is>
          <t>01/01/2026</t>
        </is>
      </c>
      <c r="G4" s="5" t="inlineStr">
        <is>
          <t>03/31/2026</t>
        </is>
      </c>
      <c r="H4" s="5" t="inlineStr">
        <is>
          <t>04/06/2026</t>
        </is>
      </c>
      <c r="I4" s="6" t="n">
        <v>4.2</v>
      </c>
      <c r="J4" s="6" t="n">
        <v>3.9</v>
      </c>
      <c r="K4" s="6" t="n">
        <v>4</v>
      </c>
      <c r="L4" s="6" t="n">
        <v>4.3</v>
      </c>
      <c r="M4" s="13">
        <f>AVERAGE(I4:L4)</f>
        <v/>
      </c>
      <c r="N4" s="11">
        <f>IF(M4&gt;=4.5,"Exceeds Expectations",IF(M4&gt;=3.5,"Meets Expectations",IF(M4&gt;=2.5,"Needs Improvement","Unsatisfactory")))</f>
        <v/>
      </c>
      <c r="O4" s="14">
        <f>IFERROR(VLOOKUP(N4,Summary!$H$4:$I$7,2,FALSE),0)</f>
        <v/>
      </c>
      <c r="P4" s="9" t="n">
        <v>58800</v>
      </c>
      <c r="Q4" s="15">
        <f>P4*(1+O4)</f>
        <v/>
      </c>
      <c r="R4" s="11">
        <f>IF(N4="Unsatisfactory","Follow-up Required","Complete")</f>
        <v/>
      </c>
      <c r="S4" s="6" t="inlineStr">
        <is>
          <t>Consistent and reliable.</t>
        </is>
      </c>
    </row>
    <row r="5">
      <c r="A5" s="3" t="inlineStr">
        <is>
          <t>REV-003</t>
        </is>
      </c>
      <c r="B5" s="4" t="inlineStr">
        <is>
          <t>Michael Johnson</t>
        </is>
      </c>
      <c r="C5" s="4" t="inlineStr">
        <is>
          <t>Financial Analyst</t>
        </is>
      </c>
      <c r="D5" s="4" t="inlineStr">
        <is>
          <t>Finance</t>
        </is>
      </c>
      <c r="E5" s="4" t="inlineStr">
        <is>
          <t>Susan Clark</t>
        </is>
      </c>
      <c r="F5" s="5" t="inlineStr">
        <is>
          <t>01/01/2026</t>
        </is>
      </c>
      <c r="G5" s="5" t="inlineStr">
        <is>
          <t>03/31/2026</t>
        </is>
      </c>
      <c r="H5" s="5" t="inlineStr">
        <is>
          <t>04/08/2026</t>
        </is>
      </c>
      <c r="I5" s="6" t="n">
        <v>3.6</v>
      </c>
      <c r="J5" s="6" t="n">
        <v>3.8</v>
      </c>
      <c r="K5" s="6" t="n">
        <v>3.5</v>
      </c>
      <c r="L5" s="6" t="n">
        <v>3.7</v>
      </c>
      <c r="M5" s="7">
        <f>AVERAGE(I5:L5)</f>
        <v/>
      </c>
      <c r="N5" s="3">
        <f>IF(M5&gt;=4.5,"Exceeds Expectations",IF(M5&gt;=3.5,"Meets Expectations",IF(M5&gt;=2.5,"Needs Improvement","Unsatisfactory")))</f>
        <v/>
      </c>
      <c r="O5" s="8">
        <f>IFERROR(VLOOKUP(N5,Summary!$H$4:$I$7,2,FALSE),0)</f>
        <v/>
      </c>
      <c r="P5" s="9" t="n">
        <v>65600</v>
      </c>
      <c r="Q5" s="10">
        <f>P5*(1+O5)</f>
        <v/>
      </c>
      <c r="R5" s="3">
        <f>IF(N5="Unsatisfactory","Follow-up Required","Complete")</f>
        <v/>
      </c>
      <c r="S5" s="6" t="inlineStr">
        <is>
          <t>Solid analytical work.</t>
        </is>
      </c>
    </row>
    <row r="6">
      <c r="A6" s="11" t="inlineStr">
        <is>
          <t>REV-004</t>
        </is>
      </c>
      <c r="B6" s="12" t="inlineStr">
        <is>
          <t>Ashley Brown</t>
        </is>
      </c>
      <c r="C6" s="12" t="inlineStr">
        <is>
          <t>Operations Coordinator</t>
        </is>
      </c>
      <c r="D6" s="12" t="inlineStr">
        <is>
          <t>Operations</t>
        </is>
      </c>
      <c r="E6" s="12" t="inlineStr">
        <is>
          <t>Kevin Adams</t>
        </is>
      </c>
      <c r="F6" s="5" t="inlineStr">
        <is>
          <t>01/01/2026</t>
        </is>
      </c>
      <c r="G6" s="5" t="inlineStr">
        <is>
          <t>03/31/2026</t>
        </is>
      </c>
      <c r="H6" s="5" t="inlineStr">
        <is>
          <t>04/10/2026</t>
        </is>
      </c>
      <c r="I6" s="6" t="n">
        <v>2.6</v>
      </c>
      <c r="J6" s="6" t="n">
        <v>2.8</v>
      </c>
      <c r="K6" s="6" t="n">
        <v>2.5</v>
      </c>
      <c r="L6" s="6" t="n">
        <v>2.9</v>
      </c>
      <c r="M6" s="13">
        <f>AVERAGE(I6:L6)</f>
        <v/>
      </c>
      <c r="N6" s="11">
        <f>IF(M6&gt;=4.5,"Exceeds Expectations",IF(M6&gt;=3.5,"Meets Expectations",IF(M6&gt;=2.5,"Needs Improvement","Unsatisfactory")))</f>
        <v/>
      </c>
      <c r="O6" s="14">
        <f>IFERROR(VLOOKUP(N6,Summary!$H$4:$I$7,2,FALSE),0)</f>
        <v/>
      </c>
      <c r="P6" s="9" t="n">
        <v>72400</v>
      </c>
      <c r="Q6" s="15">
        <f>P6*(1+O6)</f>
        <v/>
      </c>
      <c r="R6" s="11">
        <f>IF(N6="Unsatisfactory","Follow-up Required","Complete")</f>
        <v/>
      </c>
      <c r="S6" s="6" t="inlineStr">
        <is>
          <t>Needs closer supervision on deadlines.</t>
        </is>
      </c>
    </row>
    <row r="7">
      <c r="A7" s="3" t="inlineStr">
        <is>
          <t>REV-005</t>
        </is>
      </c>
      <c r="B7" s="4" t="inlineStr">
        <is>
          <t>David Lee</t>
        </is>
      </c>
      <c r="C7" s="4" t="inlineStr">
        <is>
          <t>Marketing Manager</t>
        </is>
      </c>
      <c r="D7" s="4" t="inlineStr">
        <is>
          <t>Marketing</t>
        </is>
      </c>
      <c r="E7" s="4" t="inlineStr">
        <is>
          <t>Rachel Kim</t>
        </is>
      </c>
      <c r="F7" s="5" t="inlineStr">
        <is>
          <t>01/01/2026</t>
        </is>
      </c>
      <c r="G7" s="5" t="inlineStr">
        <is>
          <t>03/31/2026</t>
        </is>
      </c>
      <c r="H7" s="5" t="inlineStr">
        <is>
          <t>04/12/2026</t>
        </is>
      </c>
      <c r="I7" s="6" t="n">
        <v>4.8</v>
      </c>
      <c r="J7" s="6" t="n">
        <v>4.9</v>
      </c>
      <c r="K7" s="6" t="n">
        <v>4.7</v>
      </c>
      <c r="L7" s="6" t="n">
        <v>4.9</v>
      </c>
      <c r="M7" s="7">
        <f>AVERAGE(I7:L7)</f>
        <v/>
      </c>
      <c r="N7" s="3">
        <f>IF(M7&gt;=4.5,"Exceeds Expectations",IF(M7&gt;=3.5,"Meets Expectations",IF(M7&gt;=2.5,"Needs Improvement","Unsatisfactory")))</f>
        <v/>
      </c>
      <c r="O7" s="8">
        <f>IFERROR(VLOOKUP(N7,Summary!$H$4:$I$7,2,FALSE),0)</f>
        <v/>
      </c>
      <c r="P7" s="9" t="n">
        <v>79200</v>
      </c>
      <c r="Q7" s="10">
        <f>P7*(1+O7)</f>
        <v/>
      </c>
      <c r="R7" s="3">
        <f>IF(N7="Unsatisfactory","Follow-up Required","Complete")</f>
        <v/>
      </c>
      <c r="S7" s="6" t="inlineStr">
        <is>
          <t>Outstanding campaign results.</t>
        </is>
      </c>
    </row>
    <row r="8">
      <c r="A8" s="11" t="inlineStr">
        <is>
          <t>REV-006</t>
        </is>
      </c>
      <c r="B8" s="12" t="inlineStr">
        <is>
          <t>Jessica Martinez</t>
        </is>
      </c>
      <c r="C8" s="12" t="inlineStr">
        <is>
          <t>IT Support Specialist</t>
        </is>
      </c>
      <c r="D8" s="12" t="inlineStr">
        <is>
          <t>IT</t>
        </is>
      </c>
      <c r="E8" s="12" t="inlineStr">
        <is>
          <t>Brian Wu</t>
        </is>
      </c>
      <c r="F8" s="5" t="inlineStr">
        <is>
          <t>01/01/2026</t>
        </is>
      </c>
      <c r="G8" s="5" t="inlineStr">
        <is>
          <t>03/31/2026</t>
        </is>
      </c>
      <c r="H8" s="5" t="inlineStr">
        <is>
          <t>04/14/2026</t>
        </is>
      </c>
      <c r="I8" s="6" t="n">
        <v>3.9</v>
      </c>
      <c r="J8" s="6" t="n">
        <v>4.1</v>
      </c>
      <c r="K8" s="6" t="n">
        <v>3.8</v>
      </c>
      <c r="L8" s="6" t="n">
        <v>4</v>
      </c>
      <c r="M8" s="13">
        <f>AVERAGE(I8:L8)</f>
        <v/>
      </c>
      <c r="N8" s="11">
        <f>IF(M8&gt;=4.5,"Exceeds Expectations",IF(M8&gt;=3.5,"Meets Expectations",IF(M8&gt;=2.5,"Needs Improvement","Unsatisfactory")))</f>
        <v/>
      </c>
      <c r="O8" s="14">
        <f>IFERROR(VLOOKUP(N8,Summary!$H$4:$I$7,2,FALSE),0)</f>
        <v/>
      </c>
      <c r="P8" s="9" t="n">
        <v>86000</v>
      </c>
      <c r="Q8" s="15">
        <f>P8*(1+O8)</f>
        <v/>
      </c>
      <c r="R8" s="11">
        <f>IF(N8="Unsatisfactory","Follow-up Required","Complete")</f>
        <v/>
      </c>
      <c r="S8" s="6" t="inlineStr">
        <is>
          <t>Strong troubleshooting skills.</t>
        </is>
      </c>
    </row>
    <row r="9">
      <c r="A9" s="3" t="inlineStr">
        <is>
          <t>REV-007</t>
        </is>
      </c>
      <c r="B9" s="4" t="inlineStr">
        <is>
          <t>Chris Wilson</t>
        </is>
      </c>
      <c r="C9" s="4" t="inlineStr">
        <is>
          <t>Customer Support Rep</t>
        </is>
      </c>
      <c r="D9" s="4" t="inlineStr">
        <is>
          <t>Customer Support</t>
        </is>
      </c>
      <c r="E9" s="4" t="inlineStr">
        <is>
          <t>Nicole Hall</t>
        </is>
      </c>
      <c r="F9" s="5" t="inlineStr">
        <is>
          <t>01/01/2026</t>
        </is>
      </c>
      <c r="G9" s="5" t="inlineStr">
        <is>
          <t>03/31/2026</t>
        </is>
      </c>
      <c r="H9" s="5" t="inlineStr">
        <is>
          <t>04/15/2026</t>
        </is>
      </c>
      <c r="I9" s="6" t="n">
        <v>3.4</v>
      </c>
      <c r="J9" s="6" t="n">
        <v>3.6</v>
      </c>
      <c r="K9" s="6" t="n">
        <v>3.3</v>
      </c>
      <c r="L9" s="6" t="n">
        <v>3.5</v>
      </c>
      <c r="M9" s="7">
        <f>AVERAGE(I9:L9)</f>
        <v/>
      </c>
      <c r="N9" s="3">
        <f>IF(M9&gt;=4.5,"Exceeds Expectations",IF(M9&gt;=3.5,"Meets Expectations",IF(M9&gt;=2.5,"Needs Improvement","Unsatisfactory")))</f>
        <v/>
      </c>
      <c r="O9" s="8">
        <f>IFERROR(VLOOKUP(N9,Summary!$H$4:$I$7,2,FALSE),0)</f>
        <v/>
      </c>
      <c r="P9" s="9" t="n">
        <v>92800</v>
      </c>
      <c r="Q9" s="10">
        <f>P9*(1+O9)</f>
        <v/>
      </c>
      <c r="R9" s="3">
        <f>IF(N9="Unsatisfactory","Follow-up Required","Complete")</f>
        <v/>
      </c>
      <c r="S9" s="6" t="inlineStr">
        <is>
          <t>Good customer feedback scores.</t>
        </is>
      </c>
    </row>
    <row r="10">
      <c r="A10" s="11" t="inlineStr">
        <is>
          <t>REV-008</t>
        </is>
      </c>
      <c r="B10" s="12" t="inlineStr">
        <is>
          <t>Sarah Thompson</t>
        </is>
      </c>
      <c r="C10" s="12" t="inlineStr">
        <is>
          <t>Sales Manager</t>
        </is>
      </c>
      <c r="D10" s="12" t="inlineStr">
        <is>
          <t>Sales</t>
        </is>
      </c>
      <c r="E10" s="12" t="inlineStr">
        <is>
          <t>Linda Foster</t>
        </is>
      </c>
      <c r="F10" s="5" t="inlineStr">
        <is>
          <t>01/01/2026</t>
        </is>
      </c>
      <c r="G10" s="5" t="inlineStr">
        <is>
          <t>03/31/2026</t>
        </is>
      </c>
      <c r="H10" s="5" t="inlineStr">
        <is>
          <t>04/18/2026</t>
        </is>
      </c>
      <c r="I10" s="6" t="n">
        <v>4.6</v>
      </c>
      <c r="J10" s="6" t="n">
        <v>4.4</v>
      </c>
      <c r="K10" s="6" t="n">
        <v>4.5</v>
      </c>
      <c r="L10" s="6" t="n">
        <v>4.6</v>
      </c>
      <c r="M10" s="13">
        <f>AVERAGE(I10:L10)</f>
        <v/>
      </c>
      <c r="N10" s="11">
        <f>IF(M10&gt;=4.5,"Exceeds Expectations",IF(M10&gt;=3.5,"Meets Expectations",IF(M10&gt;=2.5,"Needs Improvement","Unsatisfactory")))</f>
        <v/>
      </c>
      <c r="O10" s="14">
        <f>IFERROR(VLOOKUP(N10,Summary!$H$4:$I$7,2,FALSE),0)</f>
        <v/>
      </c>
      <c r="P10" s="9" t="n">
        <v>99600</v>
      </c>
      <c r="Q10" s="15">
        <f>P10*(1+O10)</f>
        <v/>
      </c>
      <c r="R10" s="11">
        <f>IF(N10="Unsatisfactory","Follow-up Required","Complete")</f>
        <v/>
      </c>
      <c r="S10" s="6" t="inlineStr">
        <is>
          <t>Led team to strong Q1 results.</t>
        </is>
      </c>
    </row>
    <row r="11">
      <c r="A11" s="3" t="inlineStr">
        <is>
          <t>REV-009</t>
        </is>
      </c>
      <c r="B11" s="4" t="inlineStr">
        <is>
          <t>Robert Garcia</t>
        </is>
      </c>
      <c r="C11" s="4" t="inlineStr">
        <is>
          <t>Financial Analyst</t>
        </is>
      </c>
      <c r="D11" s="4" t="inlineStr">
        <is>
          <t>Finance</t>
        </is>
      </c>
      <c r="E11" s="4" t="inlineStr">
        <is>
          <t>Susan Clark</t>
        </is>
      </c>
      <c r="F11" s="5" t="inlineStr">
        <is>
          <t>01/01/2026</t>
        </is>
      </c>
      <c r="G11" s="5" t="inlineStr">
        <is>
          <t>03/31/2026</t>
        </is>
      </c>
      <c r="H11" s="5" t="inlineStr">
        <is>
          <t>04/20/2026</t>
        </is>
      </c>
      <c r="I11" s="6" t="n">
        <v>3.7</v>
      </c>
      <c r="J11" s="6" t="n">
        <v>3.5</v>
      </c>
      <c r="K11" s="6" t="n">
        <v>3.6</v>
      </c>
      <c r="L11" s="6" t="n">
        <v>3.8</v>
      </c>
      <c r="M11" s="7">
        <f>AVERAGE(I11:L11)</f>
        <v/>
      </c>
      <c r="N11" s="3">
        <f>IF(M11&gt;=4.5,"Exceeds Expectations",IF(M11&gt;=3.5,"Meets Expectations",IF(M11&gt;=2.5,"Needs Improvement","Unsatisfactory")))</f>
        <v/>
      </c>
      <c r="O11" s="8">
        <f>IFERROR(VLOOKUP(N11,Summary!$H$4:$I$7,2,FALSE),0)</f>
        <v/>
      </c>
      <c r="P11" s="9" t="n">
        <v>106400</v>
      </c>
      <c r="Q11" s="10">
        <f>P11*(1+O11)</f>
        <v/>
      </c>
      <c r="R11" s="3">
        <f>IF(N11="Unsatisfactory","Follow-up Required","Complete")</f>
        <v/>
      </c>
      <c r="S11" s="6" t="inlineStr">
        <is>
          <t>Improved reporting accuracy.</t>
        </is>
      </c>
    </row>
    <row r="12">
      <c r="A12" s="11" t="inlineStr">
        <is>
          <t>REV-010</t>
        </is>
      </c>
      <c r="B12" s="12" t="inlineStr">
        <is>
          <t>Amanda Taylor</t>
        </is>
      </c>
      <c r="C12" s="12" t="inlineStr">
        <is>
          <t>HR Generalist</t>
        </is>
      </c>
      <c r="D12" s="12" t="inlineStr">
        <is>
          <t>HR</t>
        </is>
      </c>
      <c r="E12" s="12" t="inlineStr">
        <is>
          <t>Mark Simmons</t>
        </is>
      </c>
      <c r="F12" s="5" t="inlineStr">
        <is>
          <t>01/01/2026</t>
        </is>
      </c>
      <c r="G12" s="5" t="inlineStr">
        <is>
          <t>03/31/2026</t>
        </is>
      </c>
      <c r="H12" s="5" t="inlineStr">
        <is>
          <t>04/30/2026</t>
        </is>
      </c>
      <c r="I12" s="6" t="n">
        <v>4</v>
      </c>
      <c r="J12" s="6" t="n">
        <v>4.2</v>
      </c>
      <c r="K12" s="6" t="n">
        <v>3.9</v>
      </c>
      <c r="L12" s="6" t="n">
        <v>4.1</v>
      </c>
      <c r="M12" s="13">
        <f>AVERAGE(I12:L12)</f>
        <v/>
      </c>
      <c r="N12" s="11">
        <f>IF(M12&gt;=4.5,"Exceeds Expectations",IF(M12&gt;=3.5,"Meets Expectations",IF(M12&gt;=2.5,"Needs Improvement","Unsatisfactory")))</f>
        <v/>
      </c>
      <c r="O12" s="14">
        <f>IFERROR(VLOOKUP(N12,Summary!$H$4:$I$7,2,FALSE),0)</f>
        <v/>
      </c>
      <c r="P12" s="9" t="n">
        <v>113200</v>
      </c>
      <c r="Q12" s="15">
        <f>P12*(1+O12)</f>
        <v/>
      </c>
      <c r="R12" s="11">
        <f>IF(N12="Unsatisfactory","Follow-up Required","Complete")</f>
        <v/>
      </c>
      <c r="S12" s="6" t="inlineStr">
        <is>
          <t>On track for strong review.</t>
        </is>
      </c>
    </row>
    <row r="14">
      <c r="B14" s="16" t="inlineStr">
        <is>
          <t>Cycle Averages</t>
        </is>
      </c>
      <c r="M14" s="17">
        <f>AVERAGE(M3:M12)</f>
        <v/>
      </c>
      <c r="O14" s="18">
        <f>AVERAGE(O3:O12)</f>
        <v/>
      </c>
      <c r="P14" s="19">
        <f>AVERAGE(P3:P12)</f>
        <v/>
      </c>
      <c r="Q14" s="19">
        <f>AVERAGE(Q3:Q12)</f>
        <v/>
      </c>
    </row>
  </sheetData>
  <mergeCells count="1">
    <mergeCell ref="A1:S1"/>
  </mergeCells>
  <conditionalFormatting sqref="M3:M12">
    <cfRule type="expression" priority="1" dxfId="0" stopIfTrue="1">
      <formula>M3&gt;=4.5</formula>
    </cfRule>
    <cfRule type="expression" priority="2" dxfId="1" stopIfTrue="1">
      <formula>AND(M3&gt;=2.5,M3&lt;4.5)</formula>
    </cfRule>
    <cfRule type="expression" priority="3" dxfId="2" stopIfTrue="1">
      <formula>M3&lt;2.5</formula>
    </cfRule>
  </conditionalFormatting>
  <conditionalFormatting sqref="R3:R12">
    <cfRule type="expression" priority="4" dxfId="2" stopIfTrue="1">
      <formula>R3="Follow-up Required"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4" customWidth="1" min="3" max="3"/>
    <col width="22" customWidth="1" min="4" max="4"/>
    <col width="12" customWidth="1" min="5" max="5"/>
    <col width="4" customWidth="1" min="6" max="6"/>
    <col width="4" customWidth="1" min="7" max="7"/>
    <col width="24" customWidth="1" min="8" max="8"/>
    <col width="16" customWidth="1" min="9" max="9"/>
  </cols>
  <sheetData>
    <row r="1" ht="26" customHeight="1">
      <c r="A1" s="20" t="inlineStr">
        <is>
          <t>Performance Review Summary Dashboard</t>
        </is>
      </c>
    </row>
    <row r="2">
      <c r="H2" s="21" t="inlineStr">
        <is>
          <t>Merit Increase Lookup Table</t>
        </is>
      </c>
    </row>
    <row r="3">
      <c r="A3" s="21" t="inlineStr">
        <is>
          <t>Key Metrics</t>
        </is>
      </c>
      <c r="H3" s="2" t="inlineStr">
        <is>
          <t>Performance Rating</t>
        </is>
      </c>
      <c r="I3" s="2" t="inlineStr">
        <is>
          <t>Merit Increase %</t>
        </is>
      </c>
    </row>
    <row r="4">
      <c r="A4" s="22" t="inlineStr">
        <is>
          <t>Total Reviews</t>
        </is>
      </c>
      <c r="B4" s="23">
        <f>COUNTA(Reviews!A2:A11)</f>
        <v/>
      </c>
      <c r="H4" s="4" t="inlineStr">
        <is>
          <t>Exceeds Expectations</t>
        </is>
      </c>
      <c r="I4" s="8" t="n">
        <v>0.06</v>
      </c>
    </row>
    <row r="5">
      <c r="A5" s="24" t="inlineStr">
        <is>
          <t>Average Overall Score</t>
        </is>
      </c>
      <c r="B5" s="13">
        <f>AVERAGE(Reviews!M2:M11)</f>
        <v/>
      </c>
      <c r="H5" s="12" t="inlineStr">
        <is>
          <t>Meets Expectations</t>
        </is>
      </c>
      <c r="I5" s="14" t="n">
        <v>0.03</v>
      </c>
    </row>
    <row r="6">
      <c r="A6" s="22" t="inlineStr">
        <is>
          <t>% Exceeds Expectations</t>
        </is>
      </c>
      <c r="B6" s="8">
        <f>IFERROR(COUNTIF(Reviews!N2:N11,"Exceeds Expectations")/COUNTA(Reviews!N2:N11),0)</f>
        <v/>
      </c>
      <c r="H6" s="4" t="inlineStr">
        <is>
          <t>Needs Improvement</t>
        </is>
      </c>
      <c r="I6" s="8" t="n">
        <v>0</v>
      </c>
    </row>
    <row r="7">
      <c r="A7" s="24" t="inlineStr">
        <is>
          <t>% Meets Expectations</t>
        </is>
      </c>
      <c r="B7" s="14">
        <f>IFERROR(COUNTIF(Reviews!N2:N11,"Meets Expectations")/COUNTA(Reviews!N2:N11),0)</f>
        <v/>
      </c>
      <c r="H7" s="12" t="inlineStr">
        <is>
          <t>Unsatisfactory</t>
        </is>
      </c>
      <c r="I7" s="14" t="n">
        <v>0</v>
      </c>
    </row>
    <row r="8">
      <c r="A8" s="22" t="inlineStr">
        <is>
          <t>% Needs Improvement</t>
        </is>
      </c>
      <c r="B8" s="8">
        <f>IFERROR(COUNTIF(Reviews!N2:N11,"Needs Improvement")/COUNTA(Reviews!N2:N11),0)</f>
        <v/>
      </c>
    </row>
    <row r="9">
      <c r="A9" s="24" t="inlineStr">
        <is>
          <t>% Unsatisfactory</t>
        </is>
      </c>
      <c r="B9" s="14">
        <f>IFERROR(COUNTIF(Reviews!N2:N11,"Unsatisfactory")/COUNTA(Reviews!N2:N11),0)</f>
        <v/>
      </c>
    </row>
    <row r="10">
      <c r="A10" s="22" t="inlineStr">
        <is>
          <t>Avg Merit Increase %</t>
        </is>
      </c>
      <c r="B10" s="8">
        <f>AVERAGE(Reviews!O2:O11)</f>
        <v/>
      </c>
    </row>
    <row r="11">
      <c r="A11" s="24" t="inlineStr">
        <is>
          <t>Avg Salary Before Review</t>
        </is>
      </c>
      <c r="B11" s="15">
        <f>AVERAGE(Reviews!P2:P11)</f>
        <v/>
      </c>
    </row>
    <row r="12">
      <c r="A12" s="22" t="inlineStr">
        <is>
          <t>Avg Salary After Review</t>
        </is>
      </c>
      <c r="B12" s="10">
        <f>AVERAGE(Reviews!Q2:Q11)</f>
        <v/>
      </c>
    </row>
    <row r="13">
      <c r="D13" s="2" t="inlineStr">
        <is>
          <t>Rating</t>
        </is>
      </c>
      <c r="E13" s="2" t="inlineStr">
        <is>
          <t>Count</t>
        </is>
      </c>
    </row>
    <row r="14">
      <c r="D14" s="4" t="inlineStr">
        <is>
          <t>Exceeds Expectations</t>
        </is>
      </c>
      <c r="E14" s="3">
        <f>COUNTIF(Reviews!N2:N11,"Exceeds Expectations")</f>
        <v/>
      </c>
    </row>
    <row r="15">
      <c r="D15" s="12" t="inlineStr">
        <is>
          <t>Meets Expectations</t>
        </is>
      </c>
      <c r="E15" s="11">
        <f>COUNTIF(Reviews!N2:N11,"Meets Expectations")</f>
        <v/>
      </c>
    </row>
    <row r="16">
      <c r="D16" s="4" t="inlineStr">
        <is>
          <t>Needs Improvement</t>
        </is>
      </c>
      <c r="E16" s="3">
        <f>COUNTIF(Reviews!N2:N11,"Needs Improvement")</f>
        <v/>
      </c>
    </row>
    <row r="17">
      <c r="D17" s="12" t="inlineStr">
        <is>
          <t>Unsatisfactory</t>
        </is>
      </c>
      <c r="E17" s="11">
        <f>COUNTIF(Reviews!N2:N11,"Unsatisfactory")</f>
        <v/>
      </c>
    </row>
  </sheetData>
  <mergeCells count="3">
    <mergeCell ref="A1:F1"/>
    <mergeCell ref="A3:B3"/>
    <mergeCell ref="H2:I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8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</cols>
  <sheetData>
    <row r="1" ht="26" customHeight="1">
      <c r="A1" s="20" t="inlineStr">
        <is>
          <t>How to Use This Performance Review Template</t>
        </is>
      </c>
    </row>
    <row r="3" ht="20" customHeight="1">
      <c r="A3" s="25" t="inlineStr">
        <is>
          <t>1. Entering Review Data</t>
        </is>
      </c>
    </row>
    <row r="4">
      <c r="A4" s="26" t="inlineStr">
        <is>
          <t>- Go to the Reviews sheet and add one row per employee per review cycle.</t>
        </is>
      </c>
    </row>
    <row r="5">
      <c r="A5" s="26" t="inlineStr">
        <is>
          <t>- Fill in Employee Name, Job Title, Department, Manager, and the review period dates.</t>
        </is>
      </c>
    </row>
    <row r="6">
      <c r="A6" s="26" t="inlineStr">
        <is>
          <t>- Enter the Review Date and set Review Status once the review is finalized.</t>
        </is>
      </c>
    </row>
    <row r="7">
      <c r="A7" s="26" t="inlineStr">
        <is>
          <t>- Keep Review Period Start and End dates consistent with your official review cycle.</t>
        </is>
      </c>
    </row>
    <row r="9" ht="20" customHeight="1">
      <c r="A9" s="25" t="inlineStr">
        <is>
          <t>2. Understanding the Score Columns (1-5 scale)</t>
        </is>
      </c>
    </row>
    <row r="10">
      <c r="A10" s="26" t="inlineStr">
        <is>
          <t>- Attendance Score: reliability and punctuality during the review period.</t>
        </is>
      </c>
    </row>
    <row r="11">
      <c r="A11" s="26" t="inlineStr">
        <is>
          <t>- Quality Score: accuracy and thoroughness of work delivered.</t>
        </is>
      </c>
    </row>
    <row r="12">
      <c r="A12" s="26" t="inlineStr">
        <is>
          <t>- Productivity Score: volume and efficiency of completed work.</t>
        </is>
      </c>
    </row>
    <row r="13">
      <c r="A13" s="26" t="inlineStr">
        <is>
          <t>- Collaboration Score: teamwork, communication, and support of colleagues.</t>
        </is>
      </c>
    </row>
    <row r="14">
      <c r="A14" s="26" t="inlineStr">
        <is>
          <t>- Overall Score is calculated automatically as the average of the four scores.</t>
        </is>
      </c>
    </row>
    <row r="16" ht="20" customHeight="1">
      <c r="A16" s="25" t="inlineStr">
        <is>
          <t>3. Performance Rating Definitions</t>
        </is>
      </c>
    </row>
    <row r="17">
      <c r="A17" s="26" t="inlineStr">
        <is>
          <t>- Exceeds Expectations: Overall Score of 4.5 or higher.</t>
        </is>
      </c>
    </row>
    <row r="18">
      <c r="A18" s="26" t="inlineStr">
        <is>
          <t>- Meets Expectations: Overall Score between 3.5 and 4.49.</t>
        </is>
      </c>
    </row>
    <row r="19">
      <c r="A19" s="26" t="inlineStr">
        <is>
          <t>- Needs Improvement: Overall Score between 2.5 and 3.49.</t>
        </is>
      </c>
    </row>
    <row r="20">
      <c r="A20" s="26" t="inlineStr">
        <is>
          <t>- Unsatisfactory: Overall Score below 2.5. Requires a follow-up action plan.</t>
        </is>
      </c>
    </row>
    <row r="22" ht="20" customHeight="1">
      <c r="A22" s="25" t="inlineStr">
        <is>
          <t>4. Merit Increase Policy</t>
        </is>
      </c>
    </row>
    <row r="23">
      <c r="A23" s="26" t="inlineStr">
        <is>
          <t>- Merit Increase % is looked up automatically from the Performance Rating using the</t>
        </is>
      </c>
    </row>
    <row r="24">
      <c r="A24" s="26" t="inlineStr">
        <is>
          <t>- lookup table on the Summary sheet (columns H:I).</t>
        </is>
      </c>
    </row>
    <row r="25">
      <c r="A25" s="26" t="inlineStr">
        <is>
          <t>- Exceeds Expectations = 6% increase, Meets Expectations = 3% increase,</t>
        </is>
      </c>
    </row>
    <row r="26">
      <c r="A26" s="26" t="inlineStr">
        <is>
          <t>- Needs Improvement and Unsatisfactory = 0% increase.</t>
        </is>
      </c>
    </row>
    <row r="27">
      <c r="A27" s="26" t="inlineStr">
        <is>
          <t>- Salary After Review is calculated as Salary Before Review multiplied by (1 + Merit Increase %).</t>
        </is>
      </c>
    </row>
    <row r="29" ht="20" customHeight="1">
      <c r="A29" s="25" t="inlineStr">
        <is>
          <t>5. Keeping Dates Within the Review Cycle</t>
        </is>
      </c>
    </row>
    <row r="30">
      <c r="A30" s="26" t="inlineStr">
        <is>
          <t>- Make sure Review Date falls between Review Period Start and Review Period End.</t>
        </is>
      </c>
    </row>
    <row r="31">
      <c r="A31" s="26" t="inlineStr">
        <is>
          <t>- Use the same review cycle dates for all employees being reviewed together.</t>
        </is>
      </c>
    </row>
    <row r="32">
      <c r="A32" s="26" t="inlineStr">
        <is>
          <t>- Update dates each new cycle (e.g., quarterly or annually) before entering new data.</t>
        </is>
      </c>
    </row>
    <row r="34" ht="20" customHeight="1">
      <c r="A34" s="25" t="inlineStr">
        <is>
          <t>6. Color Legend</t>
        </is>
      </c>
    </row>
    <row r="35">
      <c r="A35" s="26" t="inlineStr">
        <is>
          <t>- Pale yellow cells: editable input fields (scores, dates, salary, notes).</t>
        </is>
      </c>
    </row>
    <row r="36">
      <c r="A36" s="26" t="inlineStr">
        <is>
          <t>- Navy header rows: column titles, do not edit.</t>
        </is>
      </c>
    </row>
    <row r="37">
      <c r="A37" s="26" t="inlineStr">
        <is>
          <t>- Amber highlighted rows: totals and key summary highlights.</t>
        </is>
      </c>
    </row>
    <row r="38">
      <c r="A38" s="26" t="inlineStr">
        <is>
          <t>- Green: strong performance (Overall Score 4.5+).</t>
        </is>
      </c>
    </row>
    <row r="39">
      <c r="A39" s="26" t="inlineStr">
        <is>
          <t>- Amber/Red text on amber fill: needs attention (Overall Score 2.5-4.49).</t>
        </is>
      </c>
    </row>
    <row r="40">
      <c r="A40" s="26" t="inlineStr">
        <is>
          <t>- Red: unsatisfactory or follow-up required (Overall Score below 2.5).</t>
        </is>
      </c>
    </row>
    <row r="43">
      <c r="A43" s="27" t="inlineStr">
        <is>
          <t>Quick Color Reference</t>
        </is>
      </c>
    </row>
    <row r="44">
      <c r="A44" s="28" t="inlineStr"/>
      <c r="B44" s="29" t="inlineStr">
        <is>
          <t>Input Cell</t>
        </is>
      </c>
    </row>
    <row r="45">
      <c r="A45" s="30" t="inlineStr"/>
      <c r="B45" s="29" t="inlineStr">
        <is>
          <t>Header Row</t>
        </is>
      </c>
    </row>
    <row r="46">
      <c r="A46" s="31" t="inlineStr"/>
      <c r="B46" s="29" t="inlineStr">
        <is>
          <t>Highlight / Total</t>
        </is>
      </c>
    </row>
    <row r="47">
      <c r="A47" s="32" t="inlineStr"/>
      <c r="B47" s="29" t="inlineStr">
        <is>
          <t>Good (Green)</t>
        </is>
      </c>
    </row>
    <row r="48">
      <c r="A48" s="33" t="inlineStr"/>
      <c r="B48" s="29" t="inlineStr">
        <is>
          <t>Alert (Red)</t>
        </is>
      </c>
    </row>
  </sheetData>
  <mergeCells count="40">
    <mergeCell ref="A1:D1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13:D13"/>
    <mergeCell ref="A14:D14"/>
    <mergeCell ref="A16:D16"/>
    <mergeCell ref="A17:D17"/>
    <mergeCell ref="A18:D18"/>
    <mergeCell ref="A19:D19"/>
    <mergeCell ref="A20:D20"/>
    <mergeCell ref="A22:D22"/>
    <mergeCell ref="A23:D23"/>
    <mergeCell ref="A24:D24"/>
    <mergeCell ref="A25:D25"/>
    <mergeCell ref="A26:D26"/>
    <mergeCell ref="A27:D27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  <mergeCell ref="A39:D39"/>
    <mergeCell ref="A40:D40"/>
    <mergeCell ref="A43:D43"/>
    <mergeCell ref="B44:D44"/>
    <mergeCell ref="B45:D45"/>
    <mergeCell ref="B46:D46"/>
    <mergeCell ref="B47:D47"/>
    <mergeCell ref="B48:D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2026-07-06T08:39:26Z</dcterms:created>
  <dcterms:modified xmlns:dcterms="http://purl.org/dc/terms/" xmlns:xsi="http://www.w3.org/2001/XMLSchema-instance" xsi:type="dcterms:W3CDTF">2026-07-06T08:39:26Z</dcterms:modified>
</cp:coreProperties>
</file>