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ROI Analysi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&quot;$&quot;#,##0.00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0E3A5B"/>
      <sz val="16"/>
    </font>
    <font>
      <name val="Calibri"/>
      <b val="1"/>
      <color rgb="00FFFFFF"/>
      <sz val="11"/>
    </font>
    <font>
      <name val="Calibri"/>
      <color rgb="000E3A5B"/>
      <sz val="10"/>
    </font>
    <font>
      <name val="Calibri"/>
      <b val="1"/>
      <color rgb="000E3A5B"/>
      <sz val="10"/>
    </font>
    <font>
      <name val="Calibri"/>
      <b val="1"/>
      <color rgb="000E3A5B"/>
      <sz val="14"/>
    </font>
  </fonts>
  <fills count="8">
    <fill>
      <patternFill/>
    </fill>
    <fill>
      <patternFill patternType="gray125"/>
    </fill>
    <fill>
      <patternFill patternType="solid">
        <fgColor rgb="000E3A5B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EAF1F6"/>
      </patternFill>
    </fill>
    <fill>
      <patternFill patternType="solid">
        <fgColor rgb="00F4A62A"/>
      </patternFill>
    </fill>
    <fill>
      <patternFill patternType="solid">
        <fgColor rgb="001A5680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  <border>
      <left/>
      <right/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2" fillId="7" borderId="0" pivotButton="0" quotePrefix="0" xfId="0"/>
    <xf numFmtId="0" fontId="3" fillId="4" borderId="1" applyAlignment="1" pivotButton="0" quotePrefix="0" xfId="0">
      <alignment horizontal="center" vertical="center"/>
    </xf>
    <xf numFmtId="0" fontId="3" fillId="4" borderId="1" pivotButton="0" quotePrefix="0" xfId="0"/>
    <xf numFmtId="164" fontId="3" fillId="4" borderId="1" applyAlignment="1" pivotButton="0" quotePrefix="0" xfId="0">
      <alignment horizontal="center" vertical="center"/>
    </xf>
    <xf numFmtId="165" fontId="3" fillId="3" borderId="1" pivotButton="0" quotePrefix="0" xfId="0"/>
    <xf numFmtId="1" fontId="3" fillId="3" borderId="1" applyAlignment="1" pivotButton="0" quotePrefix="0" xfId="0">
      <alignment horizontal="center" vertical="center"/>
    </xf>
    <xf numFmtId="165" fontId="3" fillId="4" borderId="1" pivotButton="0" quotePrefix="0" xfId="0"/>
    <xf numFmtId="166" fontId="3" fillId="4" borderId="1" pivotButton="0" quotePrefix="0" xfId="0"/>
    <xf numFmtId="4" fontId="3" fillId="4" borderId="1" pivotButton="0" quotePrefix="0" xfId="0"/>
    <xf numFmtId="0" fontId="3" fillId="5" borderId="1" applyAlignment="1" pivotButton="0" quotePrefix="0" xfId="0">
      <alignment horizontal="center" vertical="center"/>
    </xf>
    <xf numFmtId="0" fontId="3" fillId="5" borderId="1" pivotButton="0" quotePrefix="0" xfId="0"/>
    <xf numFmtId="164" fontId="3" fillId="5" borderId="1" applyAlignment="1" pivotButton="0" quotePrefix="0" xfId="0">
      <alignment horizontal="center" vertical="center"/>
    </xf>
    <xf numFmtId="165" fontId="3" fillId="5" borderId="1" pivotButton="0" quotePrefix="0" xfId="0"/>
    <xf numFmtId="166" fontId="3" fillId="5" borderId="1" pivotButton="0" quotePrefix="0" xfId="0"/>
    <xf numFmtId="4" fontId="3" fillId="5" borderId="1" pivotButton="0" quotePrefix="0" xfId="0"/>
    <xf numFmtId="0" fontId="4" fillId="6" borderId="1" pivotButton="0" quotePrefix="0" xfId="0"/>
    <xf numFmtId="165" fontId="4" fillId="6" borderId="1" pivotButton="0" quotePrefix="0" xfId="0"/>
    <xf numFmtId="166" fontId="4" fillId="6" borderId="1" pivotButton="0" quotePrefix="0" xfId="0"/>
    <xf numFmtId="4" fontId="4" fillId="6" borderId="1" pivotButton="0" quotePrefix="0" xfId="0"/>
    <xf numFmtId="0" fontId="4" fillId="0" borderId="1" pivotButton="0" quotePrefix="0" xfId="0"/>
    <xf numFmtId="0" fontId="2" fillId="7" borderId="1" applyAlignment="1" pivotButton="0" quotePrefix="0" xfId="0">
      <alignment horizontal="center" vertical="center"/>
    </xf>
    <xf numFmtId="0" fontId="0" fillId="0" borderId="1" pivotButton="0" quotePrefix="0" xfId="0"/>
    <xf numFmtId="165" fontId="5" fillId="6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center" vertical="center"/>
    </xf>
    <xf numFmtId="1" fontId="5" fillId="6" borderId="1" applyAlignment="1" pivotButton="0" quotePrefix="0" xfId="0">
      <alignment horizontal="center" vertical="center"/>
    </xf>
    <xf numFmtId="0" fontId="2" fillId="2" borderId="0" pivotButton="0" quotePrefix="0" xfId="0"/>
    <xf numFmtId="0" fontId="4" fillId="4" borderId="1" applyAlignment="1" pivotButton="0" quotePrefix="0" xfId="0">
      <alignment vertical="top"/>
    </xf>
    <xf numFmtId="0" fontId="3" fillId="4" borderId="1" applyAlignment="1" pivotButton="0" quotePrefix="0" xfId="0">
      <alignment horizontal="left" vertical="center" wrapText="1"/>
    </xf>
    <xf numFmtId="0" fontId="0" fillId="4" borderId="1" pivotButton="0" quotePrefix="0" xfId="0"/>
    <xf numFmtId="0" fontId="4" fillId="5" borderId="1" applyAlignment="1" pivotButton="0" quotePrefix="0" xfId="0">
      <alignment vertical="top"/>
    </xf>
    <xf numFmtId="0" fontId="3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3" fillId="0" borderId="0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b val="1"/>
        <color rgb="0016A34A"/>
      </font>
      <fill>
        <patternFill patternType="solid">
          <fgColor rgb="00C6E8D4"/>
        </patternFill>
      </fill>
    </dxf>
    <dxf>
      <font>
        <b val="1"/>
        <color rgb="00DC2626"/>
      </font>
      <fill>
        <patternFill patternType="solid">
          <fgColor rgb="00F8D2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ROI % by Project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'Dashboard'!B7</f>
            </strRef>
          </tx>
          <spPr>
            <a:solidFill xmlns:a="http://schemas.openxmlformats.org/drawingml/2006/main">
              <a:srgbClr val="0E3A5B"/>
            </a:solidFill>
            <a:ln xmlns:a="http://schemas.openxmlformats.org/drawingml/2006/main">
              <a:prstDash val="solid"/>
            </a:ln>
          </spPr>
          <cat>
            <numRef>
              <f>'Dashboard'!$A$8:$A$16</f>
            </numRef>
          </cat>
          <val>
            <numRef>
              <f>'Dashboard'!$B$8:$B$16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Project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ROI %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Investment Distribution by Department</a:t>
            </a:r>
          </a:p>
        </rich>
      </tx>
    </title>
    <plotArea>
      <pieChart>
        <varyColors val="1"/>
        <ser>
          <idx val="0"/>
          <order val="0"/>
          <tx>
            <strRef>
              <f>'Dashboard'!B19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'Dashboard'!$A$20:$A$28</f>
            </numRef>
          </cat>
          <val>
            <numRef>
              <f>'Dashboard'!$B$20:$B$28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5</col>
      <colOff>0</colOff>
      <row>2</row>
      <rowOff>0</rowOff>
    </from>
    <ext cx="648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8</row>
      <rowOff>0</rowOff>
    </from>
    <ext cx="648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17" customWidth="1" min="3" max="3"/>
    <col width="10" customWidth="1" min="4" max="4"/>
    <col width="12" customWidth="1" min="5" max="5"/>
    <col width="15" customWidth="1" min="6" max="6"/>
    <col width="15" customWidth="1" min="7" max="7"/>
    <col width="14" customWidth="1" min="8" max="8"/>
    <col width="15" customWidth="1" min="9" max="9"/>
    <col width="14" customWidth="1" min="10" max="10"/>
    <col width="10" customWidth="1" min="11" max="11"/>
    <col width="13" customWidth="1" min="12" max="12"/>
    <col width="12" customWidth="1" min="13" max="13"/>
    <col width="3" customWidth="1" min="14" max="14"/>
    <col width="17" customWidth="1" min="15" max="15"/>
    <col width="10" customWidth="1" min="16" max="16"/>
  </cols>
  <sheetData>
    <row r="1" ht="26" customHeight="1">
      <c r="A1" s="1" t="inlineStr">
        <is>
          <t>Project ROI Analysis Template</t>
        </is>
      </c>
    </row>
    <row r="2"/>
    <row r="3">
      <c r="A3" s="2" t="inlineStr">
        <is>
          <t>Project ID</t>
        </is>
      </c>
      <c r="B3" s="2" t="inlineStr">
        <is>
          <t>Project Name</t>
        </is>
      </c>
      <c r="C3" s="2" t="inlineStr">
        <is>
          <t>Department</t>
        </is>
      </c>
      <c r="D3" s="2" t="inlineStr">
        <is>
          <t>Dept Code</t>
        </is>
      </c>
      <c r="E3" s="2" t="inlineStr">
        <is>
          <t>Start Date</t>
        </is>
      </c>
      <c r="F3" s="2" t="inlineStr">
        <is>
          <t>Investment Cost</t>
        </is>
      </c>
      <c r="G3" s="2" t="inlineStr">
        <is>
          <t>Annual Benefit</t>
        </is>
      </c>
      <c r="H3" s="2" t="inlineStr">
        <is>
          <t>Duration (Years)</t>
        </is>
      </c>
      <c r="I3" s="2" t="inlineStr">
        <is>
          <t>Total Benefit</t>
        </is>
      </c>
      <c r="J3" s="2" t="inlineStr">
        <is>
          <t>Net Profit</t>
        </is>
      </c>
      <c r="K3" s="2" t="inlineStr">
        <is>
          <t>ROI %</t>
        </is>
      </c>
      <c r="L3" s="2" t="inlineStr">
        <is>
          <t>Payback (Years)</t>
        </is>
      </c>
      <c r="M3" s="2" t="inlineStr">
        <is>
          <t>Status</t>
        </is>
      </c>
      <c r="O3" s="3" t="inlineStr">
        <is>
          <t>Department</t>
        </is>
      </c>
      <c r="P3" s="3" t="inlineStr">
        <is>
          <t>Dept Code</t>
        </is>
      </c>
    </row>
    <row r="4">
      <c r="A4" s="4" t="inlineStr">
        <is>
          <t>PRJ-001</t>
        </is>
      </c>
      <c r="B4" s="5" t="inlineStr">
        <is>
          <t>Website Redesign</t>
        </is>
      </c>
      <c r="C4" s="4" t="inlineStr">
        <is>
          <t>Marketing</t>
        </is>
      </c>
      <c r="D4" s="4">
        <f>IFERROR(VLOOKUP(C4,$O$4:$P$12,2,0),"")</f>
        <v/>
      </c>
      <c r="E4" s="6" t="inlineStr">
        <is>
          <t>06/15/2026</t>
        </is>
      </c>
      <c r="F4" s="7" t="n">
        <v>45000</v>
      </c>
      <c r="G4" s="7" t="n">
        <v>22000</v>
      </c>
      <c r="H4" s="8" t="n">
        <v>3</v>
      </c>
      <c r="I4" s="9">
        <f>G4*H4</f>
        <v/>
      </c>
      <c r="J4" s="9">
        <f>I4-F4</f>
        <v/>
      </c>
      <c r="K4" s="10">
        <f>IFERROR(J4/F4,0)</f>
        <v/>
      </c>
      <c r="L4" s="11">
        <f>IFERROR(F4/G4,0)</f>
        <v/>
      </c>
      <c r="M4" s="4">
        <f>IF(K4&gt;=0.5,"High ROI",IF(K4&gt;=0,"Profitable","Loss"))</f>
        <v/>
      </c>
      <c r="O4" s="5" t="inlineStr">
        <is>
          <t>Marketing</t>
        </is>
      </c>
      <c r="P4" s="5" t="inlineStr">
        <is>
          <t>MKT</t>
        </is>
      </c>
    </row>
    <row r="5">
      <c r="A5" s="12" t="inlineStr">
        <is>
          <t>PRJ-002</t>
        </is>
      </c>
      <c r="B5" s="13" t="inlineStr">
        <is>
          <t>CRM Implementation</t>
        </is>
      </c>
      <c r="C5" s="12" t="inlineStr">
        <is>
          <t>IT</t>
        </is>
      </c>
      <c r="D5" s="12">
        <f>IFERROR(VLOOKUP(C5,$O$4:$P$12,2,0),"")</f>
        <v/>
      </c>
      <c r="E5" s="14" t="inlineStr">
        <is>
          <t>01/10/2026</t>
        </is>
      </c>
      <c r="F5" s="7" t="n">
        <v>120000</v>
      </c>
      <c r="G5" s="7" t="n">
        <v>55000</v>
      </c>
      <c r="H5" s="8" t="n">
        <v>4</v>
      </c>
      <c r="I5" s="15">
        <f>G5*H5</f>
        <v/>
      </c>
      <c r="J5" s="15">
        <f>I5-F5</f>
        <v/>
      </c>
      <c r="K5" s="16">
        <f>IFERROR(J5/F5,0)</f>
        <v/>
      </c>
      <c r="L5" s="17">
        <f>IFERROR(F5/G5,0)</f>
        <v/>
      </c>
      <c r="M5" s="12">
        <f>IF(K5&gt;=0.5,"High ROI",IF(K5&gt;=0,"Profitable","Loss"))</f>
        <v/>
      </c>
      <c r="O5" s="13" t="inlineStr">
        <is>
          <t>IT</t>
        </is>
      </c>
      <c r="P5" s="13" t="inlineStr">
        <is>
          <t>IT</t>
        </is>
      </c>
    </row>
    <row r="6">
      <c r="A6" s="4" t="inlineStr">
        <is>
          <t>PRJ-003</t>
        </is>
      </c>
      <c r="B6" s="5" t="inlineStr">
        <is>
          <t>Warehouse Automation</t>
        </is>
      </c>
      <c r="C6" s="4" t="inlineStr">
        <is>
          <t>Logistics</t>
        </is>
      </c>
      <c r="D6" s="4">
        <f>IFERROR(VLOOKUP(C6,$O$4:$P$12,2,0),"")</f>
        <v/>
      </c>
      <c r="E6" s="6" t="inlineStr">
        <is>
          <t>03/01/2026</t>
        </is>
      </c>
      <c r="F6" s="7" t="n">
        <v>150000</v>
      </c>
      <c r="G6" s="7" t="n">
        <v>60000</v>
      </c>
      <c r="H6" s="8" t="n">
        <v>5</v>
      </c>
      <c r="I6" s="9">
        <f>G6*H6</f>
        <v/>
      </c>
      <c r="J6" s="9">
        <f>I6-F6</f>
        <v/>
      </c>
      <c r="K6" s="10">
        <f>IFERROR(J6/F6,0)</f>
        <v/>
      </c>
      <c r="L6" s="11">
        <f>IFERROR(F6/G6,0)</f>
        <v/>
      </c>
      <c r="M6" s="4">
        <f>IF(K6&gt;=0.5,"High ROI",IF(K6&gt;=0,"Profitable","Loss"))</f>
        <v/>
      </c>
      <c r="O6" s="5" t="inlineStr">
        <is>
          <t>Logistics</t>
        </is>
      </c>
      <c r="P6" s="5" t="inlineStr">
        <is>
          <t>LOG</t>
        </is>
      </c>
    </row>
    <row r="7">
      <c r="A7" s="12" t="inlineStr">
        <is>
          <t>PRJ-004</t>
        </is>
      </c>
      <c r="B7" s="13" t="inlineStr">
        <is>
          <t>Sales Training Program</t>
        </is>
      </c>
      <c r="C7" s="12" t="inlineStr">
        <is>
          <t>Sales</t>
        </is>
      </c>
      <c r="D7" s="12">
        <f>IFERROR(VLOOKUP(C7,$O$4:$P$12,2,0),"")</f>
        <v/>
      </c>
      <c r="E7" s="14" t="inlineStr">
        <is>
          <t>02/20/2026</t>
        </is>
      </c>
      <c r="F7" s="7" t="n">
        <v>30000</v>
      </c>
      <c r="G7" s="7" t="n">
        <v>25000</v>
      </c>
      <c r="H7" s="8" t="n">
        <v>2</v>
      </c>
      <c r="I7" s="15">
        <f>G7*H7</f>
        <v/>
      </c>
      <c r="J7" s="15">
        <f>I7-F7</f>
        <v/>
      </c>
      <c r="K7" s="16">
        <f>IFERROR(J7/F7,0)</f>
        <v/>
      </c>
      <c r="L7" s="17">
        <f>IFERROR(F7/G7,0)</f>
        <v/>
      </c>
      <c r="M7" s="12">
        <f>IF(K7&gt;=0.5,"High ROI",IF(K7&gt;=0,"Profitable","Loss"))</f>
        <v/>
      </c>
      <c r="O7" s="13" t="inlineStr">
        <is>
          <t>Sales</t>
        </is>
      </c>
      <c r="P7" s="13" t="inlineStr">
        <is>
          <t>SLS</t>
        </is>
      </c>
    </row>
    <row r="8">
      <c r="A8" s="4" t="inlineStr">
        <is>
          <t>PRJ-005</t>
        </is>
      </c>
      <c r="B8" s="5" t="inlineStr">
        <is>
          <t>Employee Wellness Initiative</t>
        </is>
      </c>
      <c r="C8" s="4" t="inlineStr">
        <is>
          <t>HR</t>
        </is>
      </c>
      <c r="D8" s="4">
        <f>IFERROR(VLOOKUP(C8,$O$4:$P$12,2,0),"")</f>
        <v/>
      </c>
      <c r="E8" s="6" t="inlineStr">
        <is>
          <t>04/05/2026</t>
        </is>
      </c>
      <c r="F8" s="7" t="n">
        <v>20000</v>
      </c>
      <c r="G8" s="7" t="n">
        <v>8000</v>
      </c>
      <c r="H8" s="8" t="n">
        <v>3</v>
      </c>
      <c r="I8" s="9">
        <f>G8*H8</f>
        <v/>
      </c>
      <c r="J8" s="9">
        <f>I8-F8</f>
        <v/>
      </c>
      <c r="K8" s="10">
        <f>IFERROR(J8/F8,0)</f>
        <v/>
      </c>
      <c r="L8" s="11">
        <f>IFERROR(F8/G8,0)</f>
        <v/>
      </c>
      <c r="M8" s="4">
        <f>IF(K8&gt;=0.5,"High ROI",IF(K8&gt;=0,"Profitable","Loss"))</f>
        <v/>
      </c>
      <c r="O8" s="5" t="inlineStr">
        <is>
          <t>HR</t>
        </is>
      </c>
      <c r="P8" s="5" t="inlineStr">
        <is>
          <t>HR</t>
        </is>
      </c>
    </row>
    <row r="9">
      <c r="A9" s="12" t="inlineStr">
        <is>
          <t>PRJ-006</t>
        </is>
      </c>
      <c r="B9" s="13" t="inlineStr">
        <is>
          <t>Product Innovation Lab</t>
        </is>
      </c>
      <c r="C9" s="12" t="inlineStr">
        <is>
          <t>R&amp;D</t>
        </is>
      </c>
      <c r="D9" s="12">
        <f>IFERROR(VLOOKUP(C9,$O$4:$P$12,2,0),"")</f>
        <v/>
      </c>
      <c r="E9" s="14" t="inlineStr">
        <is>
          <t>05/12/2026</t>
        </is>
      </c>
      <c r="F9" s="7" t="n">
        <v>95000</v>
      </c>
      <c r="G9" s="7" t="n">
        <v>35000</v>
      </c>
      <c r="H9" s="8" t="n">
        <v>4</v>
      </c>
      <c r="I9" s="15">
        <f>G9*H9</f>
        <v/>
      </c>
      <c r="J9" s="15">
        <f>I9-F9</f>
        <v/>
      </c>
      <c r="K9" s="16">
        <f>IFERROR(J9/F9,0)</f>
        <v/>
      </c>
      <c r="L9" s="17">
        <f>IFERROR(F9/G9,0)</f>
        <v/>
      </c>
      <c r="M9" s="12">
        <f>IF(K9&gt;=0.5,"High ROI",IF(K9&gt;=0,"Profitable","Loss"))</f>
        <v/>
      </c>
      <c r="O9" s="13" t="inlineStr">
        <is>
          <t>R&amp;D</t>
        </is>
      </c>
      <c r="P9" s="13" t="inlineStr">
        <is>
          <t>RND</t>
        </is>
      </c>
    </row>
    <row r="10">
      <c r="A10" s="4" t="inlineStr">
        <is>
          <t>PRJ-007</t>
        </is>
      </c>
      <c r="B10" s="5" t="inlineStr">
        <is>
          <t>Financial Reporting System</t>
        </is>
      </c>
      <c r="C10" s="4" t="inlineStr">
        <is>
          <t>Finance</t>
        </is>
      </c>
      <c r="D10" s="4">
        <f>IFERROR(VLOOKUP(C10,$O$4:$P$12,2,0),"")</f>
        <v/>
      </c>
      <c r="E10" s="6" t="inlineStr">
        <is>
          <t>07/01/2026</t>
        </is>
      </c>
      <c r="F10" s="7" t="n">
        <v>60000</v>
      </c>
      <c r="G10" s="7" t="n">
        <v>28000</v>
      </c>
      <c r="H10" s="8" t="n">
        <v>3</v>
      </c>
      <c r="I10" s="9">
        <f>G10*H10</f>
        <v/>
      </c>
      <c r="J10" s="9">
        <f>I10-F10</f>
        <v/>
      </c>
      <c r="K10" s="10">
        <f>IFERROR(J10/F10,0)</f>
        <v/>
      </c>
      <c r="L10" s="11">
        <f>IFERROR(F10/G10,0)</f>
        <v/>
      </c>
      <c r="M10" s="4">
        <f>IF(K10&gt;=0.5,"High ROI",IF(K10&gt;=0,"Profitable","Loss"))</f>
        <v/>
      </c>
      <c r="O10" s="5" t="inlineStr">
        <is>
          <t>Finance</t>
        </is>
      </c>
      <c r="P10" s="5" t="inlineStr">
        <is>
          <t>FIN</t>
        </is>
      </c>
    </row>
    <row r="11">
      <c r="A11" s="12" t="inlineStr">
        <is>
          <t>PRJ-008</t>
        </is>
      </c>
      <c r="B11" s="13" t="inlineStr">
        <is>
          <t>Customer Support Chatbot</t>
        </is>
      </c>
      <c r="C11" s="12" t="inlineStr">
        <is>
          <t>Customer Service</t>
        </is>
      </c>
      <c r="D11" s="12">
        <f>IFERROR(VLOOKUP(C11,$O$4:$P$12,2,0),"")</f>
        <v/>
      </c>
      <c r="E11" s="14" t="inlineStr">
        <is>
          <t>08/18/2026</t>
        </is>
      </c>
      <c r="F11" s="7" t="n">
        <v>40000</v>
      </c>
      <c r="G11" s="7" t="n">
        <v>26000</v>
      </c>
      <c r="H11" s="8" t="n">
        <v>2</v>
      </c>
      <c r="I11" s="15">
        <f>G11*H11</f>
        <v/>
      </c>
      <c r="J11" s="15">
        <f>I11-F11</f>
        <v/>
      </c>
      <c r="K11" s="16">
        <f>IFERROR(J11/F11,0)</f>
        <v/>
      </c>
      <c r="L11" s="17">
        <f>IFERROR(F11/G11,0)</f>
        <v/>
      </c>
      <c r="M11" s="12">
        <f>IF(K11&gt;=0.5,"High ROI",IF(K11&gt;=0,"Profitable","Loss"))</f>
        <v/>
      </c>
      <c r="O11" s="13" t="inlineStr">
        <is>
          <t>Customer Service</t>
        </is>
      </c>
      <c r="P11" s="13" t="inlineStr">
        <is>
          <t>CSV</t>
        </is>
      </c>
    </row>
    <row r="12">
      <c r="A12" s="4" t="inlineStr">
        <is>
          <t>PRJ-009</t>
        </is>
      </c>
      <c r="B12" s="5" t="inlineStr">
        <is>
          <t>Supply Chain Optimization</t>
        </is>
      </c>
      <c r="C12" s="4" t="inlineStr">
        <is>
          <t>Operations</t>
        </is>
      </c>
      <c r="D12" s="4">
        <f>IFERROR(VLOOKUP(C12,$O$4:$P$12,2,0),"")</f>
        <v/>
      </c>
      <c r="E12" s="6" t="inlineStr">
        <is>
          <t>09/09/2026</t>
        </is>
      </c>
      <c r="F12" s="7" t="n">
        <v>110000</v>
      </c>
      <c r="G12" s="7" t="n">
        <v>48000</v>
      </c>
      <c r="H12" s="8" t="n">
        <v>4</v>
      </c>
      <c r="I12" s="9">
        <f>G12*H12</f>
        <v/>
      </c>
      <c r="J12" s="9">
        <f>I12-F12</f>
        <v/>
      </c>
      <c r="K12" s="10">
        <f>IFERROR(J12/F12,0)</f>
        <v/>
      </c>
      <c r="L12" s="11">
        <f>IFERROR(F12/G12,0)</f>
        <v/>
      </c>
      <c r="M12" s="4">
        <f>IF(K12&gt;=0.5,"High ROI",IF(K12&gt;=0,"Profitable","Loss"))</f>
        <v/>
      </c>
      <c r="O12" s="5" t="inlineStr">
        <is>
          <t>Operations</t>
        </is>
      </c>
      <c r="P12" s="5" t="inlineStr">
        <is>
          <t>OPS</t>
        </is>
      </c>
    </row>
    <row r="13">
      <c r="A13" s="18" t="n"/>
      <c r="B13" s="18" t="inlineStr">
        <is>
          <t>TOTAL / AVERAGE</t>
        </is>
      </c>
      <c r="C13" s="18" t="n"/>
      <c r="D13" s="18" t="n"/>
      <c r="E13" s="18" t="n"/>
      <c r="F13" s="19">
        <f>SUM(F4:F12)</f>
        <v/>
      </c>
      <c r="G13" s="19">
        <f>SUM(G4:G12)</f>
        <v/>
      </c>
      <c r="H13" s="18" t="n"/>
      <c r="I13" s="19">
        <f>SUM(I4:I12)</f>
        <v/>
      </c>
      <c r="J13" s="19">
        <f>SUM(J4:J12)</f>
        <v/>
      </c>
      <c r="K13" s="20">
        <f>IFERROR(AVERAGE(K4:K12),0)</f>
        <v/>
      </c>
      <c r="L13" s="21">
        <f>IFERROR(AVERAGE(L4:L12),0)</f>
        <v/>
      </c>
      <c r="M13" s="18" t="n"/>
    </row>
    <row r="14"/>
    <row r="15">
      <c r="B15" s="22" t="inlineStr">
        <is>
          <t>Profitable Projects (COUNTIF)</t>
        </is>
      </c>
      <c r="F15" s="13">
        <f>COUNTIF(K4:K12,"&gt;=0")</f>
        <v/>
      </c>
    </row>
    <row r="16">
      <c r="B16" s="22" t="inlineStr">
        <is>
          <t>High ROI Projects (ROI &gt;= 50%)</t>
        </is>
      </c>
      <c r="F16" s="13">
        <f>COUNTIF(K4:K12,"&gt;=0.5")</f>
        <v/>
      </c>
    </row>
    <row r="17">
      <c r="B17" s="22" t="inlineStr">
        <is>
          <t>Highest ROI Project</t>
        </is>
      </c>
      <c r="F17" s="13">
        <f>INDEX(B4:B12,MATCH(MAX(K4:K12),K4:K12,0))</f>
        <v/>
      </c>
    </row>
    <row r="18">
      <c r="B18" s="22" t="inlineStr">
        <is>
          <t>Lowest ROI Project</t>
        </is>
      </c>
      <c r="F18" s="13">
        <f>INDEX(B4:B12,MATCH(MIN(K4:K12),K4:K12,0))</f>
        <v/>
      </c>
    </row>
  </sheetData>
  <mergeCells count="1">
    <mergeCell ref="A1:M1"/>
  </mergeCells>
  <conditionalFormatting sqref="K4:K12">
    <cfRule type="expression" priority="1" dxfId="0" stopIfTrue="1">
      <formula>K4&gt;=0</formula>
    </cfRule>
    <cfRule type="expression" priority="2" dxfId="1" stopIfTrue="1">
      <formula>K4&lt;0</formula>
    </cfRule>
  </conditionalFormatting>
  <dataValidations count="1">
    <dataValidation sqref="C4:C12" showErrorMessage="1" showInputMessage="1" allowBlank="1" type="list">
      <formula1>"Marketing,IT,Logistics,Sales,HR,R&amp;D,Finance,Customer Service,Operations"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 ht="26" customHeight="1">
      <c r="A1" s="1" t="inlineStr">
        <is>
          <t>Project ROI Dashboard</t>
        </is>
      </c>
    </row>
    <row r="2"/>
    <row r="3">
      <c r="A3" s="23" t="inlineStr">
        <is>
          <t>Total Investment</t>
        </is>
      </c>
      <c r="B3" s="36" t="n"/>
      <c r="C3" s="23" t="inlineStr">
        <is>
          <t>Total Net Profit</t>
        </is>
      </c>
      <c r="D3" s="36" t="n"/>
      <c r="E3" s="23" t="inlineStr">
        <is>
          <t>Average ROI %</t>
        </is>
      </c>
      <c r="F3" s="36" t="n"/>
      <c r="G3" s="23" t="inlineStr">
        <is>
          <t>Profitable Projects</t>
        </is>
      </c>
      <c r="H3" s="36" t="n"/>
    </row>
    <row r="4">
      <c r="A4" s="25">
        <f>'Project ROI Analysis'!F13</f>
        <v/>
      </c>
      <c r="B4" s="36" t="n"/>
      <c r="C4" s="25">
        <f>'Project ROI Analysis'!J13</f>
        <v/>
      </c>
      <c r="D4" s="36" t="n"/>
      <c r="E4" s="26">
        <f>'Project ROI Analysis'!K13</f>
        <v/>
      </c>
      <c r="F4" s="36" t="n"/>
      <c r="G4" s="27">
        <f>'Project ROI Analysis'!F15</f>
        <v/>
      </c>
      <c r="H4" s="36" t="n"/>
    </row>
    <row r="5"/>
    <row r="6"/>
    <row r="7">
      <c r="A7" s="28" t="inlineStr">
        <is>
          <t>Project Name</t>
        </is>
      </c>
      <c r="B7" s="28" t="inlineStr">
        <is>
          <t>ROI %</t>
        </is>
      </c>
      <c r="C7" s="28" t="inlineStr">
        <is>
          <t>Investment</t>
        </is>
      </c>
      <c r="D7" s="28" t="inlineStr">
        <is>
          <t>Department</t>
        </is>
      </c>
    </row>
    <row r="8">
      <c r="A8" s="5">
        <f>'Project ROI Analysis'!B4</f>
        <v/>
      </c>
      <c r="B8" s="10">
        <f>'Project ROI Analysis'!K4</f>
        <v/>
      </c>
      <c r="C8" s="9">
        <f>'Project ROI Analysis'!F4</f>
        <v/>
      </c>
      <c r="D8" s="5">
        <f>'Project ROI Analysis'!C4</f>
        <v/>
      </c>
    </row>
    <row r="9">
      <c r="A9" s="13">
        <f>'Project ROI Analysis'!B5</f>
        <v/>
      </c>
      <c r="B9" s="16">
        <f>'Project ROI Analysis'!K5</f>
        <v/>
      </c>
      <c r="C9" s="15">
        <f>'Project ROI Analysis'!F5</f>
        <v/>
      </c>
      <c r="D9" s="13">
        <f>'Project ROI Analysis'!C5</f>
        <v/>
      </c>
    </row>
    <row r="10">
      <c r="A10" s="5">
        <f>'Project ROI Analysis'!B6</f>
        <v/>
      </c>
      <c r="B10" s="10">
        <f>'Project ROI Analysis'!K6</f>
        <v/>
      </c>
      <c r="C10" s="9">
        <f>'Project ROI Analysis'!F6</f>
        <v/>
      </c>
      <c r="D10" s="5">
        <f>'Project ROI Analysis'!C6</f>
        <v/>
      </c>
    </row>
    <row r="11">
      <c r="A11" s="13">
        <f>'Project ROI Analysis'!B7</f>
        <v/>
      </c>
      <c r="B11" s="16">
        <f>'Project ROI Analysis'!K7</f>
        <v/>
      </c>
      <c r="C11" s="15">
        <f>'Project ROI Analysis'!F7</f>
        <v/>
      </c>
      <c r="D11" s="13">
        <f>'Project ROI Analysis'!C7</f>
        <v/>
      </c>
    </row>
    <row r="12">
      <c r="A12" s="5">
        <f>'Project ROI Analysis'!B8</f>
        <v/>
      </c>
      <c r="B12" s="10">
        <f>'Project ROI Analysis'!K8</f>
        <v/>
      </c>
      <c r="C12" s="9">
        <f>'Project ROI Analysis'!F8</f>
        <v/>
      </c>
      <c r="D12" s="5">
        <f>'Project ROI Analysis'!C8</f>
        <v/>
      </c>
    </row>
    <row r="13">
      <c r="A13" s="13">
        <f>'Project ROI Analysis'!B9</f>
        <v/>
      </c>
      <c r="B13" s="16">
        <f>'Project ROI Analysis'!K9</f>
        <v/>
      </c>
      <c r="C13" s="15">
        <f>'Project ROI Analysis'!F9</f>
        <v/>
      </c>
      <c r="D13" s="13">
        <f>'Project ROI Analysis'!C9</f>
        <v/>
      </c>
    </row>
    <row r="14">
      <c r="A14" s="5">
        <f>'Project ROI Analysis'!B10</f>
        <v/>
      </c>
      <c r="B14" s="10">
        <f>'Project ROI Analysis'!K10</f>
        <v/>
      </c>
      <c r="C14" s="9">
        <f>'Project ROI Analysis'!F10</f>
        <v/>
      </c>
      <c r="D14" s="5">
        <f>'Project ROI Analysis'!C10</f>
        <v/>
      </c>
    </row>
    <row r="15">
      <c r="A15" s="13">
        <f>'Project ROI Analysis'!B11</f>
        <v/>
      </c>
      <c r="B15" s="16">
        <f>'Project ROI Analysis'!K11</f>
        <v/>
      </c>
      <c r="C15" s="15">
        <f>'Project ROI Analysis'!F11</f>
        <v/>
      </c>
      <c r="D15" s="13">
        <f>'Project ROI Analysis'!C11</f>
        <v/>
      </c>
    </row>
    <row r="16">
      <c r="A16" s="5">
        <f>'Project ROI Analysis'!B12</f>
        <v/>
      </c>
      <c r="B16" s="10">
        <f>'Project ROI Analysis'!K12</f>
        <v/>
      </c>
      <c r="C16" s="9">
        <f>'Project ROI Analysis'!F12</f>
        <v/>
      </c>
      <c r="D16" s="5">
        <f>'Project ROI Analysis'!C12</f>
        <v/>
      </c>
    </row>
    <row r="17"/>
    <row r="18"/>
    <row r="19">
      <c r="A19" s="28" t="inlineStr">
        <is>
          <t>Department</t>
        </is>
      </c>
      <c r="B19" s="28" t="inlineStr">
        <is>
          <t>Total Investment</t>
        </is>
      </c>
    </row>
    <row r="20">
      <c r="A20" s="5" t="inlineStr">
        <is>
          <t>Marketing</t>
        </is>
      </c>
      <c r="B20" s="9">
        <f>SUMIF('Project ROI Analysis'!$C$4:$C$12,A20,'Project ROI Analysis'!$F$4:$F$12)</f>
        <v/>
      </c>
    </row>
    <row r="21">
      <c r="A21" s="13" t="inlineStr">
        <is>
          <t>IT</t>
        </is>
      </c>
      <c r="B21" s="15">
        <f>SUMIF('Project ROI Analysis'!$C$4:$C$12,A21,'Project ROI Analysis'!$F$4:$F$12)</f>
        <v/>
      </c>
    </row>
    <row r="22">
      <c r="A22" s="5" t="inlineStr">
        <is>
          <t>Logistics</t>
        </is>
      </c>
      <c r="B22" s="9">
        <f>SUMIF('Project ROI Analysis'!$C$4:$C$12,A22,'Project ROI Analysis'!$F$4:$F$12)</f>
        <v/>
      </c>
    </row>
    <row r="23">
      <c r="A23" s="13" t="inlineStr">
        <is>
          <t>Sales</t>
        </is>
      </c>
      <c r="B23" s="15">
        <f>SUMIF('Project ROI Analysis'!$C$4:$C$12,A23,'Project ROI Analysis'!$F$4:$F$12)</f>
        <v/>
      </c>
    </row>
    <row r="24">
      <c r="A24" s="5" t="inlineStr">
        <is>
          <t>HR</t>
        </is>
      </c>
      <c r="B24" s="9">
        <f>SUMIF('Project ROI Analysis'!$C$4:$C$12,A24,'Project ROI Analysis'!$F$4:$F$12)</f>
        <v/>
      </c>
    </row>
    <row r="25">
      <c r="A25" s="13" t="inlineStr">
        <is>
          <t>R&amp;D</t>
        </is>
      </c>
      <c r="B25" s="15">
        <f>SUMIF('Project ROI Analysis'!$C$4:$C$12,A25,'Project ROI Analysis'!$F$4:$F$12)</f>
        <v/>
      </c>
    </row>
    <row r="26">
      <c r="A26" s="5" t="inlineStr">
        <is>
          <t>Finance</t>
        </is>
      </c>
      <c r="B26" s="9">
        <f>SUMIF('Project ROI Analysis'!$C$4:$C$12,A26,'Project ROI Analysis'!$F$4:$F$12)</f>
        <v/>
      </c>
    </row>
    <row r="27">
      <c r="A27" s="13" t="inlineStr">
        <is>
          <t>Customer Service</t>
        </is>
      </c>
      <c r="B27" s="15">
        <f>SUMIF('Project ROI Analysis'!$C$4:$C$12,A27,'Project ROI Analysis'!$F$4:$F$12)</f>
        <v/>
      </c>
    </row>
    <row r="28">
      <c r="A28" s="5" t="inlineStr">
        <is>
          <t>Operations</t>
        </is>
      </c>
      <c r="B28" s="9">
        <f>SUMIF('Project ROI Analysis'!$C$4:$C$12,A28,'Project ROI Analysis'!$F$4:$F$12)</f>
        <v/>
      </c>
    </row>
  </sheetData>
  <mergeCells count="9">
    <mergeCell ref="A1:H1"/>
    <mergeCell ref="A3:B3"/>
    <mergeCell ref="A4:B4"/>
    <mergeCell ref="C3:D3"/>
    <mergeCell ref="C4:D4"/>
    <mergeCell ref="E3:F3"/>
    <mergeCell ref="E4:F4"/>
    <mergeCell ref="G3:H3"/>
    <mergeCell ref="G4:H4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</cols>
  <sheetData>
    <row r="1" ht="26" customHeight="1">
      <c r="A1" s="1" t="inlineStr">
        <is>
          <t>How to Use This Template</t>
        </is>
      </c>
    </row>
    <row r="2"/>
    <row r="3">
      <c r="A3" s="28" t="inlineStr">
        <is>
          <t>Sheet</t>
        </is>
      </c>
      <c r="B3" s="28" t="inlineStr">
        <is>
          <t>Purpose</t>
        </is>
      </c>
    </row>
    <row r="4" ht="55" customHeight="1">
      <c r="A4" s="29" t="inlineStr">
        <is>
          <t>Project ROI Analysis</t>
        </is>
      </c>
      <c r="B4" s="30" t="inlineStr">
        <is>
          <t>Enter each project's investment cost, annual benefit, and duration in the yellow input cells. Total Benefit, Net Profit, ROI %, Payback Period, and Status are calculated automatically. Use the Department dropdown to select a valid department; the Dept Code is looked up automatically via VLOOKUP.</t>
        </is>
      </c>
      <c r="C4" s="37" t="n"/>
      <c r="D4" s="36" t="n"/>
    </row>
    <row r="5" ht="55" customHeight="1">
      <c r="A5" s="32" t="inlineStr">
        <is>
          <t>Dashboard</t>
        </is>
      </c>
      <c r="B5" s="33" t="inlineStr">
        <is>
          <t>Shows key performance indicators (Total Investment, Total Net Profit, Average ROI %, Profitable Project Count), a bar chart comparing ROI % across projects, and a pie chart showing investment distribution by department. All values pull automatically from the Project ROI Analysis sheet.</t>
        </is>
      </c>
      <c r="C5" s="37" t="n"/>
      <c r="D5" s="36" t="n"/>
    </row>
    <row r="6" ht="55" customHeight="1">
      <c r="A6" s="29" t="inlineStr">
        <is>
          <t>Instructions</t>
        </is>
      </c>
      <c r="B6" s="30" t="inlineStr">
        <is>
          <t>This sheet. Explains the purpose of each tab and the key columns/formulas used in the template.</t>
        </is>
      </c>
      <c r="C6" s="37" t="n"/>
      <c r="D6" s="36" t="n"/>
    </row>
    <row r="7"/>
    <row r="8">
      <c r="A8" s="28" t="inlineStr">
        <is>
          <t>Key Formulas</t>
        </is>
      </c>
    </row>
    <row r="9">
      <c r="A9" s="35" t="inlineStr">
        <is>
          <t>- Total Benefit = Annual Benefit x Duration (Years)</t>
        </is>
      </c>
    </row>
    <row r="10">
      <c r="A10" s="35" t="inlineStr">
        <is>
          <t>- Net Profit = Total Benefit - Investment Cost</t>
        </is>
      </c>
    </row>
    <row r="11">
      <c r="A11" s="35" t="inlineStr">
        <is>
          <t>- ROI % = Net Profit / Investment Cost</t>
        </is>
      </c>
    </row>
    <row r="12">
      <c r="A12" s="35" t="inlineStr">
        <is>
          <t>- Payback Period (Years) = Investment Cost / Annual Benefit</t>
        </is>
      </c>
    </row>
    <row r="13">
      <c r="A13" s="35" t="inlineStr">
        <is>
          <t>- Status = High ROI if ROI &gt;= 50%, Profitable if ROI &gt;= 0%, otherwise Loss</t>
        </is>
      </c>
    </row>
    <row r="14">
      <c r="A14" s="35" t="inlineStr">
        <is>
          <t>- Dept Code uses VLOOKUP against the lookup table in columns O:P on the Project ROI Analysis sheet</t>
        </is>
      </c>
    </row>
    <row r="15">
      <c r="A15" s="35" t="inlineStr">
        <is>
          <t>- Profitable Projects Count uses COUNTIF on the ROI % column</t>
        </is>
      </c>
    </row>
    <row r="16">
      <c r="A16" s="35" t="inlineStr">
        <is>
          <t>- Highest/Lowest ROI Project uses INDEX and MATCH against the ROI % column</t>
        </is>
      </c>
    </row>
  </sheetData>
  <mergeCells count="14">
    <mergeCell ref="A1:D1"/>
    <mergeCell ref="B3:D3"/>
    <mergeCell ref="B4:D4"/>
    <mergeCell ref="B5:D5"/>
    <mergeCell ref="B6:D6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2026-07-21T15:15:56Z</dcterms:created>
  <dcterms:modified xmlns:dcterms="http://purl.org/dc/terms/" xmlns:xsi="http://www.w3.org/2001/XMLSchema-instance" xsi:type="dcterms:W3CDTF">2026-07-21T15:15:56Z</dcterms:modified>
</cp:coreProperties>
</file>