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ckness Record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'Sickness Records'!$A$2:$R$12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1"/>
    </font>
    <font>
      <b val="1"/>
      <color rgb="000E3A5B"/>
    </font>
    <font>
      <b val="1"/>
      <color rgb="00FFFFFF"/>
    </font>
  </fonts>
  <fills count="9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EAF1F6"/>
      </patternFill>
    </fill>
    <fill>
      <patternFill patternType="solid">
        <fgColor rgb="00FFFBEB"/>
      </patternFill>
    </fill>
    <fill>
      <patternFill patternType="solid">
        <fgColor rgb="00E8EEF4"/>
      </patternFill>
    </fill>
    <fill>
      <patternFill patternType="solid">
        <fgColor rgb="00FFFFFF"/>
      </patternFill>
    </fill>
    <fill>
      <patternFill patternType="solid">
        <fgColor rgb="00F4A62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5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3" fillId="4" borderId="1" pivotButton="0" quotePrefix="0" xfId="0"/>
    <xf numFmtId="1" fontId="3" fillId="8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3" fillId="8" borderId="1" applyAlignment="1" pivotButton="0" quotePrefix="0" xfId="0">
      <alignment horizontal="center" vertical="center" wrapText="1"/>
    </xf>
    <xf numFmtId="165" fontId="3" fillId="8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 wrapText="1"/>
    </xf>
    <xf numFmtId="165" fontId="0" fillId="6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3" fillId="8" borderId="1" applyAlignment="1" pivotButton="0" quotePrefix="0" xfId="0">
      <alignment horizontal="center" vertical="center" wrapText="1"/>
    </xf>
    <xf numFmtId="165" fontId="3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16A34A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Workdays Absent by Department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Dashboard'!F4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'Summary Dashboard'!$D$5:$D$10</f>
            </numRef>
          </cat>
          <val>
            <numRef>
              <f>'Summary Dashboard'!$F$5:$F$10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Workdays Absent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Leave Type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Dashboard'!B25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Dashboard'!$A$26:$A$28</f>
            </numRef>
          </cat>
          <val>
            <numRef>
              <f>'Summary Dashboard'!$B$26:$B$28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Workdays Absent (Jan–Jul 2026)</a:t>
            </a:r>
          </a:p>
        </rich>
      </tx>
    </title>
    <plotArea>
      <lineChart>
        <grouping val="standard"/>
        <ser>
          <idx val="0"/>
          <order val="0"/>
          <tx>
            <strRef>
              <f>'Summary Dashboard'!B14</f>
            </strRef>
          </tx>
          <spPr>
            <a:ln xmlns:a="http://schemas.openxmlformats.org/drawingml/2006/main" w="25000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 Dashboard'!$A$15:$A$21</f>
            </numRef>
          </cat>
          <val>
            <numRef>
              <f>'Summary Dashboard'!$B$15:$B$21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Workdays Absent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30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30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6" customWidth="1" min="4" max="4"/>
    <col width="15" customWidth="1" min="5" max="5"/>
    <col width="14" customWidth="1" min="6" max="6"/>
    <col width="14" customWidth="1" min="7" max="7"/>
    <col width="14" customWidth="1" min="8" max="8"/>
    <col width="12" customWidth="1" min="9" max="9"/>
    <col width="14" customWidth="1" min="10" max="10"/>
    <col width="12" customWidth="1" min="11" max="11"/>
    <col width="18" customWidth="1" min="12" max="12"/>
    <col width="14" customWidth="1" min="13" max="13"/>
    <col width="14" customWidth="1" min="14" max="14"/>
    <col width="14" customWidth="1" min="15" max="15"/>
    <col width="14" customWidth="1" min="16" max="16"/>
    <col width="11" customWidth="1" min="17" max="17"/>
    <col width="38" customWidth="1" min="18" max="18"/>
  </cols>
  <sheetData>
    <row r="1" ht="26" customHeight="1">
      <c r="A1" s="1" t="inlineStr">
        <is>
          <t>Employee Sickness &amp; Absence Record — 2026</t>
        </is>
      </c>
    </row>
    <row r="2" ht="34" customHeight="1">
      <c r="A2" s="2" t="inlineStr">
        <is>
          <t>Record ID</t>
        </is>
      </c>
      <c r="B2" s="2" t="inlineStr">
        <is>
          <t>Employee Name</t>
        </is>
      </c>
      <c r="C2" s="2" t="inlineStr">
        <is>
          <t>Employee ID</t>
        </is>
      </c>
      <c r="D2" s="2" t="inlineStr">
        <is>
          <t>Department</t>
        </is>
      </c>
      <c r="E2" s="2" t="inlineStr">
        <is>
          <t>Manager</t>
        </is>
      </c>
      <c r="F2" s="2" t="inlineStr">
        <is>
          <t>Work Location</t>
        </is>
      </c>
      <c r="G2" s="2" t="inlineStr">
        <is>
          <t>First Day Absent</t>
        </is>
      </c>
      <c r="H2" s="2" t="inlineStr">
        <is>
          <t>Last Day Absent</t>
        </is>
      </c>
      <c r="I2" s="2" t="inlineStr">
        <is>
          <t>Workdays Absent</t>
        </is>
      </c>
      <c r="J2" s="2" t="inlineStr">
        <is>
          <t>Expected Workdays in Period</t>
        </is>
      </c>
      <c r="K2" s="2" t="inlineStr">
        <is>
          <t>Absence Rate</t>
        </is>
      </c>
      <c r="L2" s="2" t="inlineStr">
        <is>
          <t>Leave Type</t>
        </is>
      </c>
      <c r="M2" s="2" t="inlineStr">
        <is>
          <t>Paid Status</t>
        </is>
      </c>
      <c r="N2" s="2" t="inlineStr">
        <is>
          <t>Doctor's Note Required</t>
        </is>
      </c>
      <c r="O2" s="2" t="inlineStr">
        <is>
          <t>Documentation Received</t>
        </is>
      </c>
      <c r="P2" s="2" t="inlineStr">
        <is>
          <t>Return-to-Work Date</t>
        </is>
      </c>
      <c r="Q2" s="2" t="inlineStr">
        <is>
          <t>Status</t>
        </is>
      </c>
      <c r="R2" s="2" t="inlineStr">
        <is>
          <t>Notes</t>
        </is>
      </c>
    </row>
    <row r="3">
      <c r="A3" s="3" t="inlineStr">
        <is>
          <t>SR-2026-001</t>
        </is>
      </c>
      <c r="B3" s="4" t="inlineStr">
        <is>
          <t>James Carter</t>
        </is>
      </c>
      <c r="C3" s="3" t="inlineStr">
        <is>
          <t>EMP-1001</t>
        </is>
      </c>
      <c r="D3" s="3" t="inlineStr">
        <is>
          <t>Sales</t>
        </is>
      </c>
      <c r="E3" s="4" t="inlineStr">
        <is>
          <t>Laura Bennett</t>
        </is>
      </c>
      <c r="F3" s="3" t="inlineStr">
        <is>
          <t>New York</t>
        </is>
      </c>
      <c r="G3" s="28" t="n">
        <v>46030</v>
      </c>
      <c r="H3" s="28" t="n">
        <v>46031</v>
      </c>
      <c r="I3" s="6">
        <f>IF(OR(G3="",H3=""),"",NETWORKDAYS(G3,H3))</f>
        <v/>
      </c>
      <c r="J3" s="7" t="n">
        <v>22</v>
      </c>
      <c r="K3" s="29">
        <f>IFERROR(I3/J3,0)</f>
        <v/>
      </c>
      <c r="L3" s="7" t="inlineStr">
        <is>
          <t>Sick Leave</t>
        </is>
      </c>
      <c r="M3" s="7" t="inlineStr">
        <is>
          <t>Paid</t>
        </is>
      </c>
      <c r="N3" s="7" t="inlineStr">
        <is>
          <t>No</t>
        </is>
      </c>
      <c r="O3" s="7" t="inlineStr">
        <is>
          <t>Yes</t>
        </is>
      </c>
      <c r="P3" s="28" t="n">
        <v>46034</v>
      </c>
      <c r="Q3" s="6">
        <f>IF(H3&lt;TODAY(),"Closed",IF(G3&lt;=TODAY(),"Open","Scheduled"))</f>
        <v/>
      </c>
      <c r="R3" s="4" t="inlineStr">
        <is>
          <t>Short absence; no note required per policy.</t>
        </is>
      </c>
    </row>
    <row r="4">
      <c r="A4" s="9" t="inlineStr">
        <is>
          <t>SR-2026-002</t>
        </is>
      </c>
      <c r="B4" s="10" t="inlineStr">
        <is>
          <t>Emily Rodriguez</t>
        </is>
      </c>
      <c r="C4" s="9" t="inlineStr">
        <is>
          <t>EMP-1002</t>
        </is>
      </c>
      <c r="D4" s="9" t="inlineStr">
        <is>
          <t>Operations</t>
        </is>
      </c>
      <c r="E4" s="10" t="inlineStr">
        <is>
          <t>Mark Thompson</t>
        </is>
      </c>
      <c r="F4" s="9" t="inlineStr">
        <is>
          <t>Los Angeles</t>
        </is>
      </c>
      <c r="G4" s="28" t="n">
        <v>46055</v>
      </c>
      <c r="H4" s="28" t="n">
        <v>46059</v>
      </c>
      <c r="I4" s="6">
        <f>IF(OR(G4="",H4=""),"",NETWORKDAYS(G4,H4))</f>
        <v/>
      </c>
      <c r="J4" s="7" t="n">
        <v>22</v>
      </c>
      <c r="K4" s="29">
        <f>IFERROR(I4/J4,0)</f>
        <v/>
      </c>
      <c r="L4" s="7" t="inlineStr">
        <is>
          <t>Sick Leave</t>
        </is>
      </c>
      <c r="M4" s="7" t="inlineStr">
        <is>
          <t>Paid</t>
        </is>
      </c>
      <c r="N4" s="7" t="inlineStr">
        <is>
          <t>Yes</t>
        </is>
      </c>
      <c r="O4" s="7" t="inlineStr">
        <is>
          <t>Yes</t>
        </is>
      </c>
      <c r="P4" s="28" t="n">
        <v>46062</v>
      </c>
      <c r="Q4" s="6">
        <f>IF(H4&lt;TODAY(),"Closed",IF(G4&lt;=TODAY(),"Open","Scheduled"))</f>
        <v/>
      </c>
      <c r="R4" s="10" t="inlineStr">
        <is>
          <t>Doctor's note on file.</t>
        </is>
      </c>
    </row>
    <row r="5">
      <c r="A5" s="3" t="inlineStr">
        <is>
          <t>SR-2026-003</t>
        </is>
      </c>
      <c r="B5" s="4" t="inlineStr">
        <is>
          <t>Michael Johnson</t>
        </is>
      </c>
      <c r="C5" s="3" t="inlineStr">
        <is>
          <t>EMP-1003</t>
        </is>
      </c>
      <c r="D5" s="3" t="inlineStr">
        <is>
          <t>Finance</t>
        </is>
      </c>
      <c r="E5" s="4" t="inlineStr">
        <is>
          <t>Laura Bennett</t>
        </is>
      </c>
      <c r="F5" s="3" t="inlineStr">
        <is>
          <t>Chicago</t>
        </is>
      </c>
      <c r="G5" s="28" t="n">
        <v>46091</v>
      </c>
      <c r="H5" s="28" t="n">
        <v>46091</v>
      </c>
      <c r="I5" s="6">
        <f>IF(OR(G5="",H5=""),"",NETWORKDAYS(G5,H5))</f>
        <v/>
      </c>
      <c r="J5" s="7" t="n">
        <v>22</v>
      </c>
      <c r="K5" s="29">
        <f>IFERROR(I5/J5,0)</f>
        <v/>
      </c>
      <c r="L5" s="7" t="inlineStr">
        <is>
          <t>Medical Appointment</t>
        </is>
      </c>
      <c r="M5" s="7" t="inlineStr">
        <is>
          <t>Paid</t>
        </is>
      </c>
      <c r="N5" s="7" t="inlineStr">
        <is>
          <t>No</t>
        </is>
      </c>
      <c r="O5" s="7" t="inlineStr">
        <is>
          <t>Yes</t>
        </is>
      </c>
      <c r="P5" s="28" t="n">
        <v>46092</v>
      </c>
      <c r="Q5" s="6">
        <f>IF(H5&lt;TODAY(),"Closed",IF(G5&lt;=TODAY(),"Open","Scheduled"))</f>
        <v/>
      </c>
      <c r="R5" s="4" t="inlineStr">
        <is>
          <t>One-day scheduled appointment.</t>
        </is>
      </c>
    </row>
    <row r="6">
      <c r="A6" s="9" t="inlineStr">
        <is>
          <t>SR-2026-004</t>
        </is>
      </c>
      <c r="B6" s="10" t="inlineStr">
        <is>
          <t>Ashley Williams</t>
        </is>
      </c>
      <c r="C6" s="9" t="inlineStr">
        <is>
          <t>EMP-1004</t>
        </is>
      </c>
      <c r="D6" s="9" t="inlineStr">
        <is>
          <t>Customer Support</t>
        </is>
      </c>
      <c r="E6" s="10" t="inlineStr">
        <is>
          <t>Karen Scott</t>
        </is>
      </c>
      <c r="F6" s="9" t="inlineStr">
        <is>
          <t>Houston</t>
        </is>
      </c>
      <c r="G6" s="28" t="n">
        <v>46104</v>
      </c>
      <c r="H6" s="28" t="n">
        <v>46108</v>
      </c>
      <c r="I6" s="6">
        <f>IF(OR(G6="",H6=""),"",NETWORKDAYS(G6,H6))</f>
        <v/>
      </c>
      <c r="J6" s="7" t="n">
        <v>22</v>
      </c>
      <c r="K6" s="29">
        <f>IFERROR(I6/J6,0)</f>
        <v/>
      </c>
      <c r="L6" s="7" t="inlineStr">
        <is>
          <t>Sick Leave</t>
        </is>
      </c>
      <c r="M6" s="7" t="inlineStr">
        <is>
          <t>Partially Paid</t>
        </is>
      </c>
      <c r="N6" s="7" t="inlineStr">
        <is>
          <t>Yes</t>
        </is>
      </c>
      <c r="O6" s="7" t="inlineStr">
        <is>
          <t>No</t>
        </is>
      </c>
      <c r="P6" s="28" t="n">
        <v>46111</v>
      </c>
      <c r="Q6" s="6">
        <f>IF(H6&lt;TODAY(),"Closed",IF(G6&lt;=TODAY(),"Open","Scheduled"))</f>
        <v/>
      </c>
      <c r="R6" s="10" t="inlineStr">
        <is>
          <t>Follow up on missing documentation.</t>
        </is>
      </c>
    </row>
    <row r="7">
      <c r="A7" s="3" t="inlineStr">
        <is>
          <t>SR-2026-005</t>
        </is>
      </c>
      <c r="B7" s="4" t="inlineStr">
        <is>
          <t>David Brown</t>
        </is>
      </c>
      <c r="C7" s="3" t="inlineStr">
        <is>
          <t>EMP-1005</t>
        </is>
      </c>
      <c r="D7" s="3" t="inlineStr">
        <is>
          <t>IT</t>
        </is>
      </c>
      <c r="E7" s="4" t="inlineStr">
        <is>
          <t>Mark Thompson</t>
        </is>
      </c>
      <c r="F7" s="3" t="inlineStr">
        <is>
          <t>Phoenix</t>
        </is>
      </c>
      <c r="G7" s="28" t="n">
        <v>46126</v>
      </c>
      <c r="H7" s="28" t="n">
        <v>46127</v>
      </c>
      <c r="I7" s="6">
        <f>IF(OR(G7="",H7=""),"",NETWORKDAYS(G7,H7))</f>
        <v/>
      </c>
      <c r="J7" s="7" t="n">
        <v>22</v>
      </c>
      <c r="K7" s="29">
        <f>IFERROR(I7/J7,0)</f>
        <v/>
      </c>
      <c r="L7" s="7" t="inlineStr">
        <is>
          <t>Family Sick Leave</t>
        </is>
      </c>
      <c r="M7" s="7" t="inlineStr">
        <is>
          <t>Unpaid</t>
        </is>
      </c>
      <c r="N7" s="7" t="inlineStr">
        <is>
          <t>No</t>
        </is>
      </c>
      <c r="O7" s="7" t="inlineStr">
        <is>
          <t>Yes</t>
        </is>
      </c>
      <c r="P7" s="28" t="n">
        <v>46128</v>
      </c>
      <c r="Q7" s="6">
        <f>IF(H7&lt;TODAY(),"Closed",IF(G7&lt;=TODAY(),"Open","Scheduled"))</f>
        <v/>
      </c>
      <c r="R7" s="4" t="inlineStr">
        <is>
          <t>Caring for family member.</t>
        </is>
      </c>
    </row>
    <row r="8">
      <c r="A8" s="9" t="inlineStr">
        <is>
          <t>SR-2026-006</t>
        </is>
      </c>
      <c r="B8" s="10" t="inlineStr">
        <is>
          <t>Jessica Miller</t>
        </is>
      </c>
      <c r="C8" s="9" t="inlineStr">
        <is>
          <t>EMP-1006</t>
        </is>
      </c>
      <c r="D8" s="9" t="inlineStr">
        <is>
          <t>HR</t>
        </is>
      </c>
      <c r="E8" s="10" t="inlineStr">
        <is>
          <t>Karen Scott</t>
        </is>
      </c>
      <c r="F8" s="9" t="inlineStr">
        <is>
          <t>Philadelphia</t>
        </is>
      </c>
      <c r="G8" s="28" t="n">
        <v>46146</v>
      </c>
      <c r="H8" s="28" t="n">
        <v>46150</v>
      </c>
      <c r="I8" s="6">
        <f>IF(OR(G8="",H8=""),"",NETWORKDAYS(G8,H8))</f>
        <v/>
      </c>
      <c r="J8" s="7" t="n">
        <v>22</v>
      </c>
      <c r="K8" s="29">
        <f>IFERROR(I8/J8,0)</f>
        <v/>
      </c>
      <c r="L8" s="7" t="inlineStr">
        <is>
          <t>Sick Leave</t>
        </is>
      </c>
      <c r="M8" s="7" t="inlineStr">
        <is>
          <t>Paid</t>
        </is>
      </c>
      <c r="N8" s="7" t="inlineStr">
        <is>
          <t>Yes</t>
        </is>
      </c>
      <c r="O8" s="7" t="inlineStr">
        <is>
          <t>Yes</t>
        </is>
      </c>
      <c r="P8" s="28" t="n">
        <v>46153</v>
      </c>
      <c r="Q8" s="6">
        <f>IF(H8&lt;TODAY(),"Closed",IF(G8&lt;=TODAY(),"Open","Scheduled"))</f>
        <v/>
      </c>
      <c r="R8" s="10" t="inlineStr">
        <is>
          <t>Documentation received 05/11/2026.</t>
        </is>
      </c>
    </row>
    <row r="9">
      <c r="A9" s="3" t="inlineStr">
        <is>
          <t>SR-2026-007</t>
        </is>
      </c>
      <c r="B9" s="4" t="inlineStr">
        <is>
          <t>Chris Davis</t>
        </is>
      </c>
      <c r="C9" s="3" t="inlineStr">
        <is>
          <t>EMP-1007</t>
        </is>
      </c>
      <c r="D9" s="3" t="inlineStr">
        <is>
          <t>Sales</t>
        </is>
      </c>
      <c r="E9" s="4" t="inlineStr">
        <is>
          <t>Laura Bennett</t>
        </is>
      </c>
      <c r="F9" s="3" t="inlineStr">
        <is>
          <t>San Antonio</t>
        </is>
      </c>
      <c r="G9" s="28" t="n">
        <v>46168</v>
      </c>
      <c r="H9" s="28" t="n">
        <v>46168</v>
      </c>
      <c r="I9" s="6">
        <f>IF(OR(G9="",H9=""),"",NETWORKDAYS(G9,H9))</f>
        <v/>
      </c>
      <c r="J9" s="7" t="n">
        <v>22</v>
      </c>
      <c r="K9" s="29">
        <f>IFERROR(I9/J9,0)</f>
        <v/>
      </c>
      <c r="L9" s="7" t="inlineStr">
        <is>
          <t>Medical Appointment</t>
        </is>
      </c>
      <c r="M9" s="7" t="inlineStr">
        <is>
          <t>Paid</t>
        </is>
      </c>
      <c r="N9" s="7" t="inlineStr">
        <is>
          <t>No</t>
        </is>
      </c>
      <c r="O9" s="7" t="inlineStr">
        <is>
          <t>Yes</t>
        </is>
      </c>
      <c r="P9" s="28" t="n">
        <v>46169</v>
      </c>
      <c r="Q9" s="6">
        <f>IF(H9&lt;TODAY(),"Closed",IF(G9&lt;=TODAY(),"Open","Scheduled"))</f>
        <v/>
      </c>
      <c r="R9" s="4" t="inlineStr">
        <is>
          <t>Half-day logged as one day.</t>
        </is>
      </c>
    </row>
    <row r="10">
      <c r="A10" s="9" t="inlineStr">
        <is>
          <t>SR-2026-008</t>
        </is>
      </c>
      <c r="B10" s="10" t="inlineStr">
        <is>
          <t>Sarah Wilson</t>
        </is>
      </c>
      <c r="C10" s="9" t="inlineStr">
        <is>
          <t>EMP-1008</t>
        </is>
      </c>
      <c r="D10" s="9" t="inlineStr">
        <is>
          <t>Operations</t>
        </is>
      </c>
      <c r="E10" s="10" t="inlineStr">
        <is>
          <t>Mark Thompson</t>
        </is>
      </c>
      <c r="F10" s="9" t="inlineStr">
        <is>
          <t>Dallas</t>
        </is>
      </c>
      <c r="G10" s="28" t="n">
        <v>46188</v>
      </c>
      <c r="H10" s="28" t="n">
        <v>46192</v>
      </c>
      <c r="I10" s="6">
        <f>IF(OR(G10="",H10=""),"",NETWORKDAYS(G10,H10))</f>
        <v/>
      </c>
      <c r="J10" s="7" t="n">
        <v>22</v>
      </c>
      <c r="K10" s="29">
        <f>IFERROR(I10/J10,0)</f>
        <v/>
      </c>
      <c r="L10" s="7" t="inlineStr">
        <is>
          <t>Sick Leave</t>
        </is>
      </c>
      <c r="M10" s="7" t="inlineStr">
        <is>
          <t>Partially Paid</t>
        </is>
      </c>
      <c r="N10" s="7" t="inlineStr">
        <is>
          <t>Yes</t>
        </is>
      </c>
      <c r="O10" s="7" t="inlineStr">
        <is>
          <t>No</t>
        </is>
      </c>
      <c r="P10" s="28" t="n">
        <v>46195</v>
      </c>
      <c r="Q10" s="6">
        <f>IF(H10&lt;TODAY(),"Closed",IF(G10&lt;=TODAY(),"Open","Scheduled"))</f>
        <v/>
      </c>
      <c r="R10" s="10" t="inlineStr">
        <is>
          <t>Reminder sent for doctor's note.</t>
        </is>
      </c>
    </row>
    <row r="11">
      <c r="A11" s="3" t="inlineStr">
        <is>
          <t>SR-2026-009</t>
        </is>
      </c>
      <c r="B11" s="4" t="inlineStr">
        <is>
          <t>Robert Moore</t>
        </is>
      </c>
      <c r="C11" s="3" t="inlineStr">
        <is>
          <t>EMP-1009</t>
        </is>
      </c>
      <c r="D11" s="3" t="inlineStr">
        <is>
          <t>Finance</t>
        </is>
      </c>
      <c r="E11" s="4" t="inlineStr">
        <is>
          <t>Karen Scott</t>
        </is>
      </c>
      <c r="F11" s="3" t="inlineStr">
        <is>
          <t>Austin</t>
        </is>
      </c>
      <c r="G11" s="28" t="n">
        <v>46209</v>
      </c>
      <c r="H11" s="28" t="n">
        <v>46211</v>
      </c>
      <c r="I11" s="6">
        <f>IF(OR(G11="",H11=""),"",NETWORKDAYS(G11,H11))</f>
        <v/>
      </c>
      <c r="J11" s="7" t="n">
        <v>22</v>
      </c>
      <c r="K11" s="29">
        <f>IFERROR(I11/J11,0)</f>
        <v/>
      </c>
      <c r="L11" s="7" t="inlineStr">
        <is>
          <t>Family Sick Leave</t>
        </is>
      </c>
      <c r="M11" s="7" t="inlineStr">
        <is>
          <t>Unpaid</t>
        </is>
      </c>
      <c r="N11" s="7" t="inlineStr">
        <is>
          <t>No</t>
        </is>
      </c>
      <c r="O11" s="7" t="inlineStr">
        <is>
          <t>Yes</t>
        </is>
      </c>
      <c r="P11" s="28" t="n">
        <v>46212</v>
      </c>
      <c r="Q11" s="6">
        <f>IF(H11&lt;TODAY(),"Closed",IF(G11&lt;=TODAY(),"Open","Scheduled"))</f>
        <v/>
      </c>
      <c r="R11" s="4" t="inlineStr">
        <is>
          <t>Approved unpaid family leave.</t>
        </is>
      </c>
    </row>
    <row r="12">
      <c r="A12" s="9" t="inlineStr">
        <is>
          <t>SR-2026-010</t>
        </is>
      </c>
      <c r="B12" s="10" t="inlineStr">
        <is>
          <t>Amanda Taylor</t>
        </is>
      </c>
      <c r="C12" s="9" t="inlineStr">
        <is>
          <t>EMP-1010</t>
        </is>
      </c>
      <c r="D12" s="9" t="inlineStr">
        <is>
          <t>IT</t>
        </is>
      </c>
      <c r="E12" s="10" t="inlineStr">
        <is>
          <t>Laura Bennett</t>
        </is>
      </c>
      <c r="F12" s="9" t="inlineStr">
        <is>
          <t>Seattle</t>
        </is>
      </c>
      <c r="G12" s="28" t="n">
        <v>46225</v>
      </c>
      <c r="H12" s="28" t="n">
        <v>46227</v>
      </c>
      <c r="I12" s="6">
        <f>IF(OR(G12="",H12=""),"",NETWORKDAYS(G12,H12))</f>
        <v/>
      </c>
      <c r="J12" s="7" t="n">
        <v>22</v>
      </c>
      <c r="K12" s="29">
        <f>IFERROR(I12/J12,0)</f>
        <v/>
      </c>
      <c r="L12" s="7" t="inlineStr">
        <is>
          <t>Sick Leave</t>
        </is>
      </c>
      <c r="M12" s="7" t="inlineStr">
        <is>
          <t>Paid</t>
        </is>
      </c>
      <c r="N12" s="7" t="inlineStr">
        <is>
          <t>Yes</t>
        </is>
      </c>
      <c r="O12" s="7" t="inlineStr">
        <is>
          <t>Yes</t>
        </is>
      </c>
      <c r="P12" s="28" t="n">
        <v>46230</v>
      </c>
      <c r="Q12" s="6">
        <f>IF(H12&lt;TODAY(),"Closed",IF(G12&lt;=TODAY(),"Open","Scheduled"))</f>
        <v/>
      </c>
      <c r="R12" s="10" t="inlineStr">
        <is>
          <t>Returned with clearance note.</t>
        </is>
      </c>
    </row>
  </sheetData>
  <autoFilter ref="A2:R12"/>
  <mergeCells count="1">
    <mergeCell ref="A1:R1"/>
  </mergeCells>
  <conditionalFormatting sqref="Q3:Q100">
    <cfRule type="expression" priority="1" dxfId="0" stopIfTrue="1">
      <formula>$Q3="Closed"</formula>
    </cfRule>
    <cfRule type="expression" priority="2" dxfId="1" stopIfTrue="1">
      <formula>$Q3="Open"</formula>
    </cfRule>
  </conditionalFormatting>
  <conditionalFormatting sqref="O3:O100">
    <cfRule type="expression" priority="3" dxfId="1" stopIfTrue="1">
      <formula>AND($N3="Yes",$O3="No")</formula>
    </cfRule>
  </conditionalFormatting>
  <conditionalFormatting sqref="K3:K100">
    <cfRule type="expression" priority="4" dxfId="1" stopIfTrue="1">
      <formula>$K3&gt;0.3</formula>
    </cfRule>
  </conditionalFormatting>
  <dataValidations count="3">
    <dataValidation sqref="L3:L100" showErrorMessage="1" showInputMessage="1" allowBlank="1" type="list">
      <formula1>"Sick Leave,Family Sick Leave,Medical Appointment"</formula1>
    </dataValidation>
    <dataValidation sqref="M3:M100" showErrorMessage="1" showInputMessage="1" allowBlank="1" type="list">
      <formula1>"Paid,Unpaid,Partially Paid"</formula1>
    </dataValidation>
    <dataValidation sqref="N3:O100" showErrorMessage="1" showInputMessage="1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8" customWidth="1" min="4" max="4"/>
    <col width="13" customWidth="1" min="5" max="5"/>
    <col width="16" customWidth="1" min="6" max="6"/>
    <col width="18" customWidth="1" min="7" max="7"/>
    <col width="13" customWidth="1" min="8" max="8"/>
    <col width="3" customWidth="1" min="9" max="9"/>
    <col width="22" customWidth="1" min="10" max="10"/>
    <col width="44" customWidth="1" min="11" max="11"/>
  </cols>
  <sheetData>
    <row r="1" ht="26" customHeight="1">
      <c r="A1" s="1" t="inlineStr">
        <is>
          <t>Sickness Absence Summary Dashboard — 2026</t>
        </is>
      </c>
    </row>
    <row r="2"/>
    <row r="3">
      <c r="A3" s="11" t="inlineStr">
        <is>
          <t>Reporting Period Start:</t>
        </is>
      </c>
      <c r="B3" s="28" t="n">
        <v>46023</v>
      </c>
      <c r="D3" s="12" t="inlineStr">
        <is>
          <t>Department Summary</t>
        </is>
      </c>
      <c r="J3" s="12" t="inlineStr">
        <is>
          <t>Leave Type Reference</t>
        </is>
      </c>
    </row>
    <row r="4">
      <c r="A4" s="11" t="inlineStr">
        <is>
          <t>Reporting Period End:</t>
        </is>
      </c>
      <c r="B4" s="28" t="n">
        <v>46234</v>
      </c>
      <c r="D4" s="13" t="inlineStr">
        <is>
          <t>Department</t>
        </is>
      </c>
      <c r="E4" s="13" t="inlineStr">
        <is>
          <t>Record Count</t>
        </is>
      </c>
      <c r="F4" s="13" t="inlineStr">
        <is>
          <t>Total Days Absent</t>
        </is>
      </c>
      <c r="G4" s="13" t="inlineStr">
        <is>
          <t>Avg Days per Record</t>
        </is>
      </c>
      <c r="H4" s="13" t="inlineStr">
        <is>
          <t>Absence Rate</t>
        </is>
      </c>
      <c r="J4" s="13" t="inlineStr">
        <is>
          <t>Leave Type</t>
        </is>
      </c>
      <c r="K4" s="13" t="inlineStr">
        <is>
          <t>Recommended Administrative Handling</t>
        </is>
      </c>
    </row>
    <row r="5">
      <c r="D5" s="4" t="inlineStr">
        <is>
          <t>Sales</t>
        </is>
      </c>
      <c r="E5" s="3">
        <f>COUNTIF('Sickness Records'!$D$3:$D$100,D5)</f>
        <v/>
      </c>
      <c r="F5" s="3">
        <f>SUMIF('Sickness Records'!$D$3:$D$100,D5,'Sickness Records'!$I$3:$I$100)</f>
        <v/>
      </c>
      <c r="G5" s="30">
        <f>IFERROR(AVERAGEIF('Sickness Records'!$D$3:$D$100,D5,'Sickness Records'!$I$3:$I$100),0)</f>
        <v/>
      </c>
      <c r="H5" s="31">
        <f>IFERROR(F5/(E5*22),0)</f>
        <v/>
      </c>
      <c r="J5" s="4" t="inlineStr">
        <is>
          <t>Sick Leave</t>
        </is>
      </c>
      <c r="K5" s="4" t="inlineStr">
        <is>
          <t>Track against sick-leave balance; request note after 3 days.</t>
        </is>
      </c>
    </row>
    <row r="6">
      <c r="A6" s="16" t="inlineStr">
        <is>
          <t>Total Sickness Records</t>
        </is>
      </c>
      <c r="B6" s="17">
        <f>COUNTIF('Sickness Records'!A3:A100,"&lt;&gt;")</f>
        <v/>
      </c>
      <c r="D6" s="18" t="inlineStr">
        <is>
          <t>Operations</t>
        </is>
      </c>
      <c r="E6" s="19">
        <f>COUNTIF('Sickness Records'!$D$3:$D$100,D6)</f>
        <v/>
      </c>
      <c r="F6" s="19">
        <f>SUMIF('Sickness Records'!$D$3:$D$100,D6,'Sickness Records'!$I$3:$I$100)</f>
        <v/>
      </c>
      <c r="G6" s="32">
        <f>IFERROR(AVERAGEIF('Sickness Records'!$D$3:$D$100,D6,'Sickness Records'!$I$3:$I$100),0)</f>
        <v/>
      </c>
      <c r="H6" s="33">
        <f>IFERROR(F6/(E6*22),0)</f>
        <v/>
      </c>
      <c r="J6" s="18" t="inlineStr">
        <is>
          <t>Family Sick Leave</t>
        </is>
      </c>
      <c r="K6" s="18" t="inlineStr">
        <is>
          <t>Check state paid family leave rules; often unpaid.</t>
        </is>
      </c>
    </row>
    <row r="7">
      <c r="A7" s="16" t="inlineStr">
        <is>
          <t>Total Workdays Absent</t>
        </is>
      </c>
      <c r="B7" s="17">
        <f>SUM('Sickness Records'!I3:I100)</f>
        <v/>
      </c>
      <c r="D7" s="4" t="inlineStr">
        <is>
          <t>Finance</t>
        </is>
      </c>
      <c r="E7" s="3">
        <f>COUNTIF('Sickness Records'!$D$3:$D$100,D7)</f>
        <v/>
      </c>
      <c r="F7" s="3">
        <f>SUMIF('Sickness Records'!$D$3:$D$100,D7,'Sickness Records'!$I$3:$I$100)</f>
        <v/>
      </c>
      <c r="G7" s="30">
        <f>IFERROR(AVERAGEIF('Sickness Records'!$D$3:$D$100,D7,'Sickness Records'!$I$3:$I$100),0)</f>
        <v/>
      </c>
      <c r="H7" s="31">
        <f>IFERROR(F7/(E7*22),0)</f>
        <v/>
      </c>
      <c r="J7" s="4" t="inlineStr">
        <is>
          <t>Medical Appointment</t>
        </is>
      </c>
      <c r="K7" s="4" t="inlineStr">
        <is>
          <t>Confirm appointment proof; usually paid time.</t>
        </is>
      </c>
    </row>
    <row r="8">
      <c r="A8" s="16" t="inlineStr">
        <is>
          <t>Average Days per Record</t>
        </is>
      </c>
      <c r="B8" s="34">
        <f>IFERROR(AVERAGE('Sickness Records'!I3:I100),0)</f>
        <v/>
      </c>
      <c r="D8" s="18" t="inlineStr">
        <is>
          <t>HR</t>
        </is>
      </c>
      <c r="E8" s="19">
        <f>COUNTIF('Sickness Records'!$D$3:$D$100,D8)</f>
        <v/>
      </c>
      <c r="F8" s="19">
        <f>SUMIF('Sickness Records'!$D$3:$D$100,D8,'Sickness Records'!$I$3:$I$100)</f>
        <v/>
      </c>
      <c r="G8" s="32">
        <f>IFERROR(AVERAGEIF('Sickness Records'!$D$3:$D$100,D8,'Sickness Records'!$I$3:$I$100),0)</f>
        <v/>
      </c>
      <c r="H8" s="33">
        <f>IFERROR(F8/(E8*22),0)</f>
        <v/>
      </c>
    </row>
    <row r="9">
      <c r="A9" s="16" t="inlineStr">
        <is>
          <t>Employees with Records</t>
        </is>
      </c>
      <c r="B9" s="17">
        <f>SUMPRODUCT(('Sickness Records'!C3:C100&lt;&gt;"")/COUNTIF('Sickness Records'!C3:C100,'Sickness Records'!C3:C100&amp;""))</f>
        <v/>
      </c>
      <c r="D9" s="4" t="inlineStr">
        <is>
          <t>Customer Support</t>
        </is>
      </c>
      <c r="E9" s="3">
        <f>COUNTIF('Sickness Records'!$D$3:$D$100,D9)</f>
        <v/>
      </c>
      <c r="F9" s="3">
        <f>SUMIF('Sickness Records'!$D$3:$D$100,D9,'Sickness Records'!$I$3:$I$100)</f>
        <v/>
      </c>
      <c r="G9" s="30">
        <f>IFERROR(AVERAGEIF('Sickness Records'!$D$3:$D$100,D9,'Sickness Records'!$I$3:$I$100),0)</f>
        <v/>
      </c>
      <c r="H9" s="31">
        <f>IFERROR(F9/(E9*22),0)</f>
        <v/>
      </c>
    </row>
    <row r="10">
      <c r="A10" s="16" t="inlineStr">
        <is>
          <t>Documentation Completion</t>
        </is>
      </c>
      <c r="B10" s="35">
        <f>IFERROR(COUNTIF('Sickness Records'!O3:O100,"Yes")/MAX(1,COUNTA('Sickness Records'!A3:A100)),0)</f>
        <v/>
      </c>
      <c r="D10" s="18" t="inlineStr">
        <is>
          <t>IT</t>
        </is>
      </c>
      <c r="E10" s="19">
        <f>COUNTIF('Sickness Records'!$D$3:$D$100,D10)</f>
        <v/>
      </c>
      <c r="F10" s="19">
        <f>SUMIF('Sickness Records'!$D$3:$D$100,D10,'Sickness Records'!$I$3:$I$100)</f>
        <v/>
      </c>
      <c r="G10" s="32">
        <f>IFERROR(AVERAGEIF('Sickness Records'!$D$3:$D$100,D10,'Sickness Records'!$I$3:$I$100),0)</f>
        <v/>
      </c>
      <c r="H10" s="33">
        <f>IFERROR(F10/(E10*22),0)</f>
        <v/>
      </c>
      <c r="J10" s="24" t="inlineStr">
        <is>
          <t>Lookup Leave Type:</t>
        </is>
      </c>
      <c r="K10" s="7" t="inlineStr">
        <is>
          <t>Sick Leave</t>
        </is>
      </c>
    </row>
    <row r="11">
      <c r="J11" s="24" t="inlineStr">
        <is>
          <t>Handling Guidance:</t>
        </is>
      </c>
      <c r="K11" s="25">
        <f>IFERROR(VLOOKUP(K10,$J$5:$K$7,2,FALSE),"Not listed")</f>
        <v/>
      </c>
    </row>
    <row r="12"/>
    <row r="13">
      <c r="A13" s="12" t="inlineStr">
        <is>
          <t>Monthly Workdays Absent (2026)</t>
        </is>
      </c>
    </row>
    <row r="14">
      <c r="A14" s="13" t="inlineStr">
        <is>
          <t>Month</t>
        </is>
      </c>
      <c r="B14" s="13" t="inlineStr">
        <is>
          <t>Workdays Absent</t>
        </is>
      </c>
      <c r="C14" s="13" t="inlineStr">
        <is>
          <t>Records</t>
        </is>
      </c>
    </row>
    <row r="15">
      <c r="A15" s="4" t="inlineStr">
        <is>
          <t>January</t>
        </is>
      </c>
      <c r="B15" s="3">
        <f>SUMPRODUCT((MONTH('Sickness Records'!$G$3:$G$100)=1)*('Sickness Records'!$I$3:$I$100))</f>
        <v/>
      </c>
      <c r="C15" s="3">
        <f>SUMPRODUCT((MONTH('Sickness Records'!$G$3:$G$100)=1)*('Sickness Records'!$A$3:$A$100&lt;&gt;""))</f>
        <v/>
      </c>
    </row>
    <row r="16">
      <c r="A16" s="18" t="inlineStr">
        <is>
          <t>February</t>
        </is>
      </c>
      <c r="B16" s="19">
        <f>SUMPRODUCT((MONTH('Sickness Records'!$G$3:$G$100)=2)*('Sickness Records'!$I$3:$I$100))</f>
        <v/>
      </c>
      <c r="C16" s="19">
        <f>SUMPRODUCT((MONTH('Sickness Records'!$G$3:$G$100)=2)*('Sickness Records'!$A$3:$A$100&lt;&gt;""))</f>
        <v/>
      </c>
    </row>
    <row r="17">
      <c r="A17" s="4" t="inlineStr">
        <is>
          <t>March</t>
        </is>
      </c>
      <c r="B17" s="3">
        <f>SUMPRODUCT((MONTH('Sickness Records'!$G$3:$G$100)=3)*('Sickness Records'!$I$3:$I$100))</f>
        <v/>
      </c>
      <c r="C17" s="3">
        <f>SUMPRODUCT((MONTH('Sickness Records'!$G$3:$G$100)=3)*('Sickness Records'!$A$3:$A$100&lt;&gt;""))</f>
        <v/>
      </c>
    </row>
    <row r="18">
      <c r="A18" s="18" t="inlineStr">
        <is>
          <t>April</t>
        </is>
      </c>
      <c r="B18" s="19">
        <f>SUMPRODUCT((MONTH('Sickness Records'!$G$3:$G$100)=4)*('Sickness Records'!$I$3:$I$100))</f>
        <v/>
      </c>
      <c r="C18" s="19">
        <f>SUMPRODUCT((MONTH('Sickness Records'!$G$3:$G$100)=4)*('Sickness Records'!$A$3:$A$100&lt;&gt;""))</f>
        <v/>
      </c>
    </row>
    <row r="19">
      <c r="A19" s="4" t="inlineStr">
        <is>
          <t>May</t>
        </is>
      </c>
      <c r="B19" s="3">
        <f>SUMPRODUCT((MONTH('Sickness Records'!$G$3:$G$100)=5)*('Sickness Records'!$I$3:$I$100))</f>
        <v/>
      </c>
      <c r="C19" s="3">
        <f>SUMPRODUCT((MONTH('Sickness Records'!$G$3:$G$100)=5)*('Sickness Records'!$A$3:$A$100&lt;&gt;""))</f>
        <v/>
      </c>
    </row>
    <row r="20">
      <c r="A20" s="18" t="inlineStr">
        <is>
          <t>June</t>
        </is>
      </c>
      <c r="B20" s="19">
        <f>SUMPRODUCT((MONTH('Sickness Records'!$G$3:$G$100)=6)*('Sickness Records'!$I$3:$I$100))</f>
        <v/>
      </c>
      <c r="C20" s="19">
        <f>SUMPRODUCT((MONTH('Sickness Records'!$G$3:$G$100)=6)*('Sickness Records'!$A$3:$A$100&lt;&gt;""))</f>
        <v/>
      </c>
    </row>
    <row r="21">
      <c r="A21" s="4" t="inlineStr">
        <is>
          <t>July</t>
        </is>
      </c>
      <c r="B21" s="3">
        <f>SUMPRODUCT((MONTH('Sickness Records'!$G$3:$G$100)=7)*('Sickness Records'!$I$3:$I$100))</f>
        <v/>
      </c>
      <c r="C21" s="3">
        <f>SUMPRODUCT((MONTH('Sickness Records'!$G$3:$G$100)=7)*('Sickness Records'!$A$3:$A$100&lt;&gt;""))</f>
        <v/>
      </c>
    </row>
    <row r="22"/>
    <row r="23"/>
    <row r="24">
      <c r="A24" s="12" t="inlineStr">
        <is>
          <t>Records by Leave Type</t>
        </is>
      </c>
    </row>
    <row r="25">
      <c r="A25" s="13" t="inlineStr">
        <is>
          <t>Leave Type</t>
        </is>
      </c>
      <c r="B25" s="13" t="inlineStr">
        <is>
          <t>Record Count</t>
        </is>
      </c>
    </row>
    <row r="26">
      <c r="A26" s="4" t="inlineStr">
        <is>
          <t>Sick Leave</t>
        </is>
      </c>
      <c r="B26" s="3">
        <f>COUNTIF('Sickness Records'!$L$3:$L$100,A26)</f>
        <v/>
      </c>
    </row>
    <row r="27">
      <c r="A27" s="18" t="inlineStr">
        <is>
          <t>Family Sick Leave</t>
        </is>
      </c>
      <c r="B27" s="19">
        <f>COUNTIF('Sickness Records'!$L$3:$L$100,A27)</f>
        <v/>
      </c>
    </row>
    <row r="28">
      <c r="A28" s="4" t="inlineStr">
        <is>
          <t>Medical Appointment</t>
        </is>
      </c>
      <c r="B28" s="3">
        <f>COUNTIF('Sickness Records'!$L$3:$L$100,A28)</f>
        <v/>
      </c>
    </row>
  </sheetData>
  <mergeCells count="5">
    <mergeCell ref="A1:H1"/>
    <mergeCell ref="D3:H3"/>
    <mergeCell ref="A13:C13"/>
    <mergeCell ref="J3:K3"/>
    <mergeCell ref="A24:B24"/>
  </mergeCells>
  <dataValidations count="1">
    <dataValidation sqref="K10" showErrorMessage="1" showInputMessage="1" allowBlank="1" type="list">
      <formula1>"Sick Leave,Family Sick Leave,Medical Appointment"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 ht="26" customHeight="1">
      <c r="A1" s="1" t="inlineStr">
        <is>
          <t>How to Use the Sickness Record Template</t>
        </is>
      </c>
    </row>
    <row r="2"/>
    <row r="3">
      <c r="A3" s="2" t="inlineStr">
        <is>
          <t>Topic</t>
        </is>
      </c>
      <c r="B3" s="2" t="inlineStr">
        <is>
          <t>Guidance</t>
        </is>
      </c>
    </row>
    <row r="4" ht="30" customHeight="1">
      <c r="A4" s="26" t="inlineStr">
        <is>
          <t>General</t>
        </is>
      </c>
      <c r="B4" s="4" t="inlineStr">
        <is>
          <t>Enter one row per sickness or absence incident on the Sickness Records sheet. Do not combine multiple incidents in a single row.</t>
        </is>
      </c>
    </row>
    <row r="5" ht="30" customHeight="1">
      <c r="A5" s="27" t="inlineStr">
        <is>
          <t>Dates</t>
        </is>
      </c>
      <c r="B5" s="18" t="inlineStr">
        <is>
          <t>Enter all dates in MM/DD/YYYY format (e.g., 03/15/2026). The Workdays Absent column counts business days only (Monday–Friday).</t>
        </is>
      </c>
    </row>
    <row r="6" ht="30" customHeight="1">
      <c r="A6" s="26" t="inlineStr">
        <is>
          <t>Privacy</t>
        </is>
      </c>
      <c r="B6" s="4" t="inlineStr">
        <is>
          <t>Record administrative information only. Do NOT enter diagnoses, treatment details, SSNs, or any other protected health information (PHI).</t>
        </is>
      </c>
    </row>
    <row r="7" ht="30" customHeight="1">
      <c r="A7" s="27" t="inlineStr">
        <is>
          <t>Consistency</t>
        </is>
      </c>
      <c r="B7" s="18" t="inlineStr">
        <is>
          <t>Use consistent employee names and Employee IDs across records so dashboard counts and summaries are accurate.</t>
        </is>
      </c>
    </row>
    <row r="8" ht="30" customHeight="1">
      <c r="A8" s="26" t="inlineStr">
        <is>
          <t>Yellow Cells</t>
        </is>
      </c>
      <c r="B8" s="4" t="inlineStr">
        <is>
          <t>Pale yellow cells are input fields: dates, expected workdays, leave type, paid status, documentation flags, and notes.</t>
        </is>
      </c>
    </row>
    <row r="9" ht="30" customHeight="1">
      <c r="A9" s="27" t="inlineStr">
        <is>
          <t>Calculated Cells</t>
        </is>
      </c>
      <c r="B9" s="18" t="inlineStr">
        <is>
          <t>Light blue/gray cells are calculated automatically (Workdays Absent, Absence Rate, Status). Do not type over them.</t>
        </is>
      </c>
    </row>
    <row r="10" ht="30" customHeight="1">
      <c r="A10" s="26" t="inlineStr">
        <is>
          <t>Status Column</t>
        </is>
      </c>
      <c r="B10" s="4" t="inlineStr">
        <is>
          <t>Status is automatic: Closed (last day absent is in the past), Open (currently absent), or Scheduled (future absence).</t>
        </is>
      </c>
    </row>
    <row r="11" ht="30" customHeight="1">
      <c r="A11" s="27" t="inlineStr">
        <is>
          <t>Filters</t>
        </is>
      </c>
      <c r="B11" s="18" t="inlineStr">
        <is>
          <t>Use the filter arrows on the header row to view records by department, leave type, paid status, or documentation flags.</t>
        </is>
      </c>
    </row>
    <row r="12" ht="30" customHeight="1">
      <c r="A12" s="26" t="inlineStr">
        <is>
          <t>Follow-Up</t>
        </is>
      </c>
      <c r="B12" s="4" t="inlineStr">
        <is>
          <t>Review records flagged red regularly: open records, missing required documentation, and absence rates above 30% of the period.</t>
        </is>
      </c>
    </row>
    <row r="13" ht="30" customHeight="1">
      <c r="A13" s="27" t="inlineStr">
        <is>
          <t>Dashboard</t>
        </is>
      </c>
      <c r="B13" s="18" t="inlineStr">
        <is>
          <t>Set the Reporting Period Start and End dates, then review KPI cards, the department summary, and the leave-type lookup.</t>
        </is>
      </c>
    </row>
    <row r="14" ht="30" customHeight="1">
      <c r="A14" s="26" t="inlineStr">
        <is>
          <t>Charts</t>
        </is>
      </c>
      <c r="B14" s="4" t="inlineStr">
        <is>
          <t>Charts update automatically from the underlying tables when you add or edit records on the Sickness Records sheet.</t>
        </is>
      </c>
    </row>
    <row r="15" ht="30" customHeight="1">
      <c r="A15" s="27" t="inlineStr">
        <is>
          <t>Compliance</t>
        </is>
      </c>
      <c r="B15" s="18" t="inlineStr">
        <is>
          <t>Confirm company policy, state/local sick-leave requirements, FMLA applicability, payroll treatment, and record-retention rules with HR or legal counsel.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2026-08-01T04:50:57Z</dcterms:created>
  <dcterms:modified xmlns:dcterms="http://purl.org/dc/terms/" xmlns:xsi="http://www.w3.org/2001/XMLSchema-instance" xsi:type="dcterms:W3CDTF">2026-08-01T04:50:57Z</dcterms:modified>
</cp:coreProperties>
</file>