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T Transactions" sheetId="1" state="visible" r:id="rId1"/>
    <sheet xmlns:r="http://schemas.openxmlformats.org/officeDocument/2006/relationships" name="VAT Summary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b val="1"/>
      <color rgb="00FFFFFF"/>
      <sz val="11"/>
    </font>
    <font>
      <name val="Calibri"/>
      <b val="1"/>
      <color rgb="000E3A5B"/>
      <sz val="11"/>
    </font>
    <font>
      <name val="Calibri"/>
      <color rgb="001F2937"/>
      <sz val="10"/>
    </font>
    <font>
      <b val="1"/>
      <color rgb="0016A34A"/>
    </font>
    <font>
      <name val="Calibri"/>
      <i val="1"/>
      <color rgb="006B7280"/>
      <sz val="9"/>
    </font>
  </fonts>
  <fills count="8">
    <fill>
      <patternFill/>
    </fill>
    <fill>
      <patternFill patternType="gray125"/>
    </fill>
    <fill>
      <patternFill patternType="solid">
        <fgColor rgb="001A5680"/>
      </patternFill>
    </fill>
    <fill>
      <patternFill patternType="solid">
        <fgColor rgb="00F4A62A"/>
      </patternFill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 wrapText="1"/>
    </xf>
    <xf numFmtId="9" fontId="4" fillId="6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1" fillId="0" borderId="0" pivotButton="0" quotePrefix="0" xfId="0"/>
    <xf numFmtId="164" fontId="3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9" fontId="3" fillId="0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3" fillId="0" borderId="0" pivotButton="0" quotePrefix="0" xfId="0"/>
    <xf numFmtId="0" fontId="0" fillId="7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4" fillId="0" borderId="1" applyAlignment="1" pivotButton="0" quotePrefix="0" xfId="0">
      <alignment horizontal="right" vertical="center"/>
    </xf>
    <xf numFmtId="0" fontId="4" fillId="6" borderId="1" pivotButton="0" quotePrefix="0" xfId="0"/>
    <xf numFmtId="164" fontId="4" fillId="0" borderId="1" applyAlignment="1" pivotButton="0" quotePrefix="0" xfId="0">
      <alignment horizontal="right" vertical="center"/>
    </xf>
    <xf numFmtId="164" fontId="0" fillId="0" borderId="1" pivotButton="0" quotePrefix="0" xfId="0"/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DE8E8"/>
        </patternFill>
      </fill>
    </dxf>
    <dxf>
      <font>
        <color rgb="00DC2626"/>
      </font>
      <fill>
        <patternFill patternType="solid">
          <fgColor rgb="00FFF7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vs Purchases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'VAT Summary'!B23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'VAT Summary'!$A$24:$A$25</f>
            </numRef>
          </cat>
          <val>
            <numRef>
              <f>'VAT Summary'!$B$24:$B$25</f>
            </numRef>
          </val>
        </ser>
        <ser>
          <idx val="1"/>
          <order val="1"/>
          <tx>
            <strRef>
              <f>'VAT Summary'!C23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'VAT Summary'!$A$24:$A$25</f>
            </numRef>
          </cat>
          <val>
            <numRef>
              <f>'VAT Summary'!$C$24:$C$25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VAT by Category</a:t>
            </a:r>
          </a:p>
        </rich>
      </tx>
    </title>
    <plotArea>
      <pieChart>
        <varyColors val="1"/>
        <ser>
          <idx val="0"/>
          <order val="0"/>
          <tx>
            <strRef>
              <f>'VAT Summary'!B29</f>
            </strRef>
          </tx>
          <spPr>
            <a:ln xmlns:a="http://schemas.openxmlformats.org/drawingml/2006/main">
              <a:prstDash val="solid"/>
            </a:ln>
          </spPr>
          <cat>
            <numRef>
              <f>'VAT Summary'!$A$30:$A$33</f>
            </numRef>
          </cat>
          <val>
            <numRef>
              <f>'VAT Summary'!$B$30:$B$33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20" customWidth="1" min="4" max="4"/>
    <col width="14" customWidth="1" min="5" max="5"/>
    <col width="8" customWidth="1" min="6" max="6"/>
    <col width="26" customWidth="1" min="7" max="7"/>
    <col width="15" customWidth="1" min="8" max="8"/>
    <col width="10" customWidth="1" min="9" max="9"/>
    <col width="14" customWidth="1" min="10" max="10"/>
    <col width="14" customWidth="1" min="11" max="11"/>
    <col width="12" customWidth="1" min="12" max="12"/>
    <col width="8" customWidth="1" min="13" max="13"/>
    <col width="26" customWidth="1" min="14" max="14"/>
  </cols>
  <sheetData>
    <row r="1" ht="26" customHeight="1">
      <c r="A1" s="1" t="inlineStr">
        <is>
          <t>VAT Excel Template — VAT Transactions Register</t>
        </is>
      </c>
    </row>
    <row r="2"/>
    <row r="3">
      <c r="A3" s="2" t="inlineStr">
        <is>
          <t>Quick Summary</t>
        </is>
      </c>
    </row>
    <row r="4">
      <c r="A4" s="3" t="inlineStr">
        <is>
          <t>Sales Count</t>
        </is>
      </c>
      <c r="C4" s="3" t="inlineStr">
        <is>
          <t>Purchase Count</t>
        </is>
      </c>
      <c r="E4" s="3" t="inlineStr">
        <is>
          <t>Total Taxable Amount</t>
        </is>
      </c>
      <c r="G4" s="3" t="inlineStr">
        <is>
          <t>Total VAT Collected</t>
        </is>
      </c>
      <c r="I4" s="3" t="inlineStr">
        <is>
          <t>Total VAT Paid</t>
        </is>
      </c>
      <c r="K4" s="3" t="inlineStr">
        <is>
          <t>Net VAT Due</t>
        </is>
      </c>
    </row>
    <row r="5">
      <c r="A5" s="4">
        <f>COUNTIF(B8:B17,"Sale")</f>
        <v/>
      </c>
      <c r="C5" s="4">
        <f>COUNTIF(B8:B17,"Purchase")</f>
        <v/>
      </c>
      <c r="E5" s="5">
        <f>SUM(H8:H17)</f>
        <v/>
      </c>
      <c r="G5" s="5">
        <f>SUMIFS(J8:J17,B8:B17,"Sale")</f>
        <v/>
      </c>
      <c r="I5" s="5">
        <f>SUMIFS(J8:J17,B8:B17,"Purchase")</f>
        <v/>
      </c>
      <c r="K5" s="5">
        <f>G5-I5</f>
        <v/>
      </c>
    </row>
    <row r="6"/>
    <row r="7">
      <c r="A7" s="6" t="inlineStr">
        <is>
          <t>Invoice Date</t>
        </is>
      </c>
      <c r="B7" s="6" t="inlineStr">
        <is>
          <t>Transaction Type</t>
        </is>
      </c>
      <c r="C7" s="6" t="inlineStr">
        <is>
          <t>Invoice Number</t>
        </is>
      </c>
      <c r="D7" s="6" t="inlineStr">
        <is>
          <t>Customer / Vendor</t>
        </is>
      </c>
      <c r="E7" s="6" t="inlineStr">
        <is>
          <t>City</t>
        </is>
      </c>
      <c r="F7" s="6" t="inlineStr">
        <is>
          <t>State</t>
        </is>
      </c>
      <c r="G7" s="6" t="inlineStr">
        <is>
          <t>Description</t>
        </is>
      </c>
      <c r="H7" s="6" t="inlineStr">
        <is>
          <t>Taxable Amount</t>
        </is>
      </c>
      <c r="I7" s="6" t="inlineStr">
        <is>
          <t>VAT Rate</t>
        </is>
      </c>
      <c r="J7" s="6" t="inlineStr">
        <is>
          <t>VAT Amount</t>
        </is>
      </c>
      <c r="K7" s="6" t="inlineStr">
        <is>
          <t>Total Amount</t>
        </is>
      </c>
      <c r="L7" s="6" t="inlineStr">
        <is>
          <t>VAT Category</t>
        </is>
      </c>
      <c r="M7" s="6" t="inlineStr">
        <is>
          <t>Paid?</t>
        </is>
      </c>
      <c r="N7" s="6" t="inlineStr">
        <is>
          <t>Notes</t>
        </is>
      </c>
    </row>
    <row r="8">
      <c r="A8" s="7" t="inlineStr">
        <is>
          <t>01/05/2026</t>
        </is>
      </c>
      <c r="B8" s="8" t="inlineStr">
        <is>
          <t>Sale</t>
        </is>
      </c>
      <c r="C8" s="8" t="inlineStr">
        <is>
          <t>INV-2001</t>
        </is>
      </c>
      <c r="D8" s="8" t="inlineStr">
        <is>
          <t>James Carter</t>
        </is>
      </c>
      <c r="E8" s="8" t="inlineStr">
        <is>
          <t>New York</t>
        </is>
      </c>
      <c r="F8" s="8" t="inlineStr">
        <is>
          <t>NY</t>
        </is>
      </c>
      <c r="G8" s="9" t="inlineStr">
        <is>
          <t>Consulting services</t>
        </is>
      </c>
      <c r="H8" s="10" t="n">
        <v>3500</v>
      </c>
      <c r="I8" s="11" t="n">
        <v>0.2</v>
      </c>
      <c r="J8" s="10">
        <f>H8*I8</f>
        <v/>
      </c>
      <c r="K8" s="10">
        <f>H8+J8</f>
        <v/>
      </c>
      <c r="L8" s="8" t="inlineStr">
        <is>
          <t>Standard</t>
        </is>
      </c>
      <c r="M8" s="8" t="inlineStr">
        <is>
          <t>Yes</t>
        </is>
      </c>
      <c r="N8" s="9">
        <f>IF(M8="No","Unpaid - follow up",IF(I8=0,"Zero/exempt-rated line",""))</f>
        <v/>
      </c>
    </row>
    <row r="9">
      <c r="A9" s="12" t="inlineStr">
        <is>
          <t>01/09/2026</t>
        </is>
      </c>
      <c r="B9" s="13" t="inlineStr">
        <is>
          <t>Sale</t>
        </is>
      </c>
      <c r="C9" s="13" t="inlineStr">
        <is>
          <t>INV-2002</t>
        </is>
      </c>
      <c r="D9" s="13" t="inlineStr">
        <is>
          <t>Emily Brooks</t>
        </is>
      </c>
      <c r="E9" s="13" t="inlineStr">
        <is>
          <t>Chicago</t>
        </is>
      </c>
      <c r="F9" s="13" t="inlineStr">
        <is>
          <t>IL</t>
        </is>
      </c>
      <c r="G9" s="14" t="inlineStr">
        <is>
          <t>Web design project</t>
        </is>
      </c>
      <c r="H9" s="15" t="n">
        <v>1200</v>
      </c>
      <c r="I9" s="16" t="n">
        <v>0.1</v>
      </c>
      <c r="J9" s="15">
        <f>H9*I9</f>
        <v/>
      </c>
      <c r="K9" s="15">
        <f>H9+J9</f>
        <v/>
      </c>
      <c r="L9" s="13" t="inlineStr">
        <is>
          <t>Reduced</t>
        </is>
      </c>
      <c r="M9" s="13" t="inlineStr">
        <is>
          <t>No</t>
        </is>
      </c>
      <c r="N9" s="14">
        <f>IF(M9="No","Unpaid - follow up",IF(I9=0,"Zero/exempt-rated line",""))</f>
        <v/>
      </c>
    </row>
    <row r="10">
      <c r="A10" s="7" t="inlineStr">
        <is>
          <t>01/12/2026</t>
        </is>
      </c>
      <c r="B10" s="8" t="inlineStr">
        <is>
          <t>Purchase</t>
        </is>
      </c>
      <c r="C10" s="8" t="inlineStr">
        <is>
          <t>INV-2003</t>
        </is>
      </c>
      <c r="D10" s="8" t="inlineStr">
        <is>
          <t>Office Supplies Co</t>
        </is>
      </c>
      <c r="E10" s="8" t="inlineStr">
        <is>
          <t>Houston</t>
        </is>
      </c>
      <c r="F10" s="8" t="inlineStr">
        <is>
          <t>TX</t>
        </is>
      </c>
      <c r="G10" s="9" t="inlineStr">
        <is>
          <t>Office supplies</t>
        </is>
      </c>
      <c r="H10" s="10" t="n">
        <v>450</v>
      </c>
      <c r="I10" s="11" t="n">
        <v>0.2</v>
      </c>
      <c r="J10" s="10">
        <f>H10*I10</f>
        <v/>
      </c>
      <c r="K10" s="10">
        <f>H10+J10</f>
        <v/>
      </c>
      <c r="L10" s="8" t="inlineStr">
        <is>
          <t>Standard</t>
        </is>
      </c>
      <c r="M10" s="8" t="inlineStr">
        <is>
          <t>Yes</t>
        </is>
      </c>
      <c r="N10" s="9">
        <f>IF(M10="No","Unpaid - follow up",IF(I10=0,"Zero/exempt-rated line",""))</f>
        <v/>
      </c>
    </row>
    <row r="11">
      <c r="A11" s="12" t="inlineStr">
        <is>
          <t>01/15/2026</t>
        </is>
      </c>
      <c r="B11" s="13" t="inlineStr">
        <is>
          <t>Sale</t>
        </is>
      </c>
      <c r="C11" s="13" t="inlineStr">
        <is>
          <t>INV-2004</t>
        </is>
      </c>
      <c r="D11" s="13" t="inlineStr">
        <is>
          <t>Michael Reed</t>
        </is>
      </c>
      <c r="E11" s="13" t="inlineStr">
        <is>
          <t>Phoenix</t>
        </is>
      </c>
      <c r="F11" s="13" t="inlineStr">
        <is>
          <t>AZ</t>
        </is>
      </c>
      <c r="G11" s="14" t="inlineStr">
        <is>
          <t>Software license</t>
        </is>
      </c>
      <c r="H11" s="15" t="n">
        <v>8500</v>
      </c>
      <c r="I11" s="16" t="n">
        <v>0.2</v>
      </c>
      <c r="J11" s="15">
        <f>H11*I11</f>
        <v/>
      </c>
      <c r="K11" s="15">
        <f>H11+J11</f>
        <v/>
      </c>
      <c r="L11" s="13" t="inlineStr">
        <is>
          <t>Standard</t>
        </is>
      </c>
      <c r="M11" s="13" t="inlineStr">
        <is>
          <t>Yes</t>
        </is>
      </c>
      <c r="N11" s="14">
        <f>IF(M11="No","Unpaid - follow up",IF(I11=0,"Zero/exempt-rated line",""))</f>
        <v/>
      </c>
    </row>
    <row r="12">
      <c r="A12" s="7" t="inlineStr">
        <is>
          <t>01/18/2026</t>
        </is>
      </c>
      <c r="B12" s="8" t="inlineStr">
        <is>
          <t>Purchase</t>
        </is>
      </c>
      <c r="C12" s="8" t="inlineStr">
        <is>
          <t>INV-2005</t>
        </is>
      </c>
      <c r="D12" s="8" t="inlineStr">
        <is>
          <t>CloudHost Inc</t>
        </is>
      </c>
      <c r="E12" s="8" t="inlineStr">
        <is>
          <t>Seattle</t>
        </is>
      </c>
      <c r="F12" s="8" t="inlineStr">
        <is>
          <t>WA</t>
        </is>
      </c>
      <c r="G12" s="9" t="inlineStr">
        <is>
          <t>Cloud hosting fees</t>
        </is>
      </c>
      <c r="H12" s="10" t="n">
        <v>620</v>
      </c>
      <c r="I12" s="11" t="n">
        <v>0.1</v>
      </c>
      <c r="J12" s="10">
        <f>H12*I12</f>
        <v/>
      </c>
      <c r="K12" s="10">
        <f>H12+J12</f>
        <v/>
      </c>
      <c r="L12" s="8" t="inlineStr">
        <is>
          <t>Reduced</t>
        </is>
      </c>
      <c r="M12" s="8" t="inlineStr">
        <is>
          <t>Yes</t>
        </is>
      </c>
      <c r="N12" s="9">
        <f>IF(M12="No","Unpaid - follow up",IF(I12=0,"Zero/exempt-rated line",""))</f>
        <v/>
      </c>
    </row>
    <row r="13">
      <c r="A13" s="12" t="inlineStr">
        <is>
          <t>01/22/2026</t>
        </is>
      </c>
      <c r="B13" s="13" t="inlineStr">
        <is>
          <t>Sale</t>
        </is>
      </c>
      <c r="C13" s="13" t="inlineStr">
        <is>
          <t>INV-2006</t>
        </is>
      </c>
      <c r="D13" s="13" t="inlineStr">
        <is>
          <t>Sarah Mitchell</t>
        </is>
      </c>
      <c r="E13" s="13" t="inlineStr">
        <is>
          <t>Dallas</t>
        </is>
      </c>
      <c r="F13" s="13" t="inlineStr">
        <is>
          <t>TX</t>
        </is>
      </c>
      <c r="G13" s="14" t="inlineStr">
        <is>
          <t>Training workshop</t>
        </is>
      </c>
      <c r="H13" s="15" t="n">
        <v>950</v>
      </c>
      <c r="I13" s="16" t="n">
        <v>0.05</v>
      </c>
      <c r="J13" s="15">
        <f>H13*I13</f>
        <v/>
      </c>
      <c r="K13" s="15">
        <f>H13+J13</f>
        <v/>
      </c>
      <c r="L13" s="13" t="inlineStr">
        <is>
          <t>Reduced</t>
        </is>
      </c>
      <c r="M13" s="13" t="inlineStr">
        <is>
          <t>No</t>
        </is>
      </c>
      <c r="N13" s="14">
        <f>IF(M13="No","Unpaid - follow up",IF(I13=0,"Zero/exempt-rated line",""))</f>
        <v/>
      </c>
    </row>
    <row r="14">
      <c r="A14" s="7" t="inlineStr">
        <is>
          <t>01/25/2026</t>
        </is>
      </c>
      <c r="B14" s="8" t="inlineStr">
        <is>
          <t>Sale</t>
        </is>
      </c>
      <c r="C14" s="8" t="inlineStr">
        <is>
          <t>INV-2007</t>
        </is>
      </c>
      <c r="D14" s="8" t="inlineStr">
        <is>
          <t>Robert Hayes</t>
        </is>
      </c>
      <c r="E14" s="8" t="inlineStr">
        <is>
          <t>Austin</t>
        </is>
      </c>
      <c r="F14" s="8" t="inlineStr">
        <is>
          <t>TX</t>
        </is>
      </c>
      <c r="G14" s="9" t="inlineStr">
        <is>
          <t>Export services</t>
        </is>
      </c>
      <c r="H14" s="10" t="n">
        <v>2200</v>
      </c>
      <c r="I14" s="11" t="n">
        <v>0</v>
      </c>
      <c r="J14" s="10">
        <f>H14*I14</f>
        <v/>
      </c>
      <c r="K14" s="10">
        <f>H14+J14</f>
        <v/>
      </c>
      <c r="L14" s="8" t="inlineStr">
        <is>
          <t>Zero</t>
        </is>
      </c>
      <c r="M14" s="8" t="inlineStr">
        <is>
          <t>Yes</t>
        </is>
      </c>
      <c r="N14" s="9">
        <f>IF(M14="No","Unpaid - follow up",IF(I14=0,"Zero/exempt-rated line",""))</f>
        <v/>
      </c>
    </row>
    <row r="15">
      <c r="A15" s="12" t="inlineStr">
        <is>
          <t>01/28/2026</t>
        </is>
      </c>
      <c r="B15" s="13" t="inlineStr">
        <is>
          <t>Purchase</t>
        </is>
      </c>
      <c r="C15" s="13" t="inlineStr">
        <is>
          <t>INV-2008</t>
        </is>
      </c>
      <c r="D15" s="13" t="inlineStr">
        <is>
          <t>Print &amp; Co</t>
        </is>
      </c>
      <c r="E15" s="13" t="inlineStr">
        <is>
          <t>Philadelphia</t>
        </is>
      </c>
      <c r="F15" s="13" t="inlineStr">
        <is>
          <t>PA</t>
        </is>
      </c>
      <c r="G15" s="14" t="inlineStr">
        <is>
          <t>Marketing materials</t>
        </is>
      </c>
      <c r="H15" s="15" t="n">
        <v>380</v>
      </c>
      <c r="I15" s="16" t="n">
        <v>0.2</v>
      </c>
      <c r="J15" s="15">
        <f>H15*I15</f>
        <v/>
      </c>
      <c r="K15" s="15">
        <f>H15+J15</f>
        <v/>
      </c>
      <c r="L15" s="13" t="inlineStr">
        <is>
          <t>Standard</t>
        </is>
      </c>
      <c r="M15" s="13" t="inlineStr">
        <is>
          <t>No</t>
        </is>
      </c>
      <c r="N15" s="14">
        <f>IF(M15="No","Unpaid - follow up",IF(I15=0,"Zero/exempt-rated line",""))</f>
        <v/>
      </c>
    </row>
    <row r="16">
      <c r="A16" s="7" t="inlineStr">
        <is>
          <t>02/02/2026</t>
        </is>
      </c>
      <c r="B16" s="8" t="inlineStr">
        <is>
          <t>Sale</t>
        </is>
      </c>
      <c r="C16" s="8" t="inlineStr">
        <is>
          <t>INV-2009</t>
        </is>
      </c>
      <c r="D16" s="8" t="inlineStr">
        <is>
          <t>Amanda Lewis</t>
        </is>
      </c>
      <c r="E16" s="8" t="inlineStr">
        <is>
          <t>New York</t>
        </is>
      </c>
      <c r="F16" s="8" t="inlineStr">
        <is>
          <t>NY</t>
        </is>
      </c>
      <c r="G16" s="9" t="inlineStr">
        <is>
          <t>Charity donation processing</t>
        </is>
      </c>
      <c r="H16" s="10" t="n">
        <v>150</v>
      </c>
      <c r="I16" s="11" t="n">
        <v>0</v>
      </c>
      <c r="J16" s="10">
        <f>H16*I16</f>
        <v/>
      </c>
      <c r="K16" s="10">
        <f>H16+J16</f>
        <v/>
      </c>
      <c r="L16" s="8" t="inlineStr">
        <is>
          <t>Exempt</t>
        </is>
      </c>
      <c r="M16" s="8" t="inlineStr">
        <is>
          <t>Yes</t>
        </is>
      </c>
      <c r="N16" s="9">
        <f>IF(M16="No","Unpaid - follow up",IF(I16=0,"Zero/exempt-rated line",""))</f>
        <v/>
      </c>
    </row>
    <row r="17">
      <c r="A17" s="12" t="inlineStr">
        <is>
          <t>02/05/2026</t>
        </is>
      </c>
      <c r="B17" s="13" t="inlineStr">
        <is>
          <t>Purchase</t>
        </is>
      </c>
      <c r="C17" s="13" t="inlineStr">
        <is>
          <t>INV-2010</t>
        </is>
      </c>
      <c r="D17" s="13" t="inlineStr">
        <is>
          <t>Fleet Rentals LLC</t>
        </is>
      </c>
      <c r="E17" s="13" t="inlineStr">
        <is>
          <t>Chicago</t>
        </is>
      </c>
      <c r="F17" s="13" t="inlineStr">
        <is>
          <t>IL</t>
        </is>
      </c>
      <c r="G17" s="14" t="inlineStr">
        <is>
          <t>Vehicle rental</t>
        </is>
      </c>
      <c r="H17" s="15" t="n">
        <v>1750</v>
      </c>
      <c r="I17" s="16" t="n">
        <v>0.2</v>
      </c>
      <c r="J17" s="15">
        <f>H17*I17</f>
        <v/>
      </c>
      <c r="K17" s="15">
        <f>H17+J17</f>
        <v/>
      </c>
      <c r="L17" s="13" t="inlineStr">
        <is>
          <t>Standard</t>
        </is>
      </c>
      <c r="M17" s="13" t="inlineStr">
        <is>
          <t>Yes</t>
        </is>
      </c>
      <c r="N17" s="14">
        <f>IF(M17="No","Unpaid - follow up",IF(I17=0,"Zero/exempt-rated line",""))</f>
        <v/>
      </c>
    </row>
    <row r="18">
      <c r="A18" s="3" t="n"/>
      <c r="B18" s="3" t="n"/>
      <c r="C18" s="3" t="n"/>
      <c r="D18" s="3" t="n"/>
      <c r="E18" s="3" t="n"/>
      <c r="F18" s="3" t="n"/>
      <c r="G18" s="3" t="inlineStr">
        <is>
          <t>TOTAL</t>
        </is>
      </c>
      <c r="H18" s="17">
        <f>SUM(H8:H17)</f>
        <v/>
      </c>
      <c r="I18" s="3" t="n"/>
      <c r="J18" s="17">
        <f>SUM(J8:J17)</f>
        <v/>
      </c>
      <c r="K18" s="17">
        <f>SUM(K8:K17)</f>
        <v/>
      </c>
      <c r="L18" s="3" t="n"/>
      <c r="M18" s="3" t="n"/>
      <c r="N18" s="3" t="n"/>
    </row>
  </sheetData>
  <mergeCells count="2">
    <mergeCell ref="A1:N1"/>
    <mergeCell ref="A3:N3"/>
  </mergeCells>
  <conditionalFormatting sqref="A8:N17">
    <cfRule type="expression" priority="1" dxfId="0" stopIfTrue="0">
      <formula>$M8="No"</formula>
    </cfRule>
  </conditionalFormatting>
  <conditionalFormatting sqref="J8:J17">
    <cfRule type="expression" priority="2" dxfId="1" stopIfTrue="0">
      <formula>J8&lt;=0</formula>
    </cfRule>
  </conditionalFormatting>
  <dataValidations count="3">
    <dataValidation sqref="B8:B17" showErrorMessage="1" showInputMessage="1" allowBlank="1" type="list">
      <formula1>"Sale,Purchase"</formula1>
    </dataValidation>
    <dataValidation sqref="L8:L17" showErrorMessage="1" showInputMessage="1" allowBlank="1" type="list">
      <formula1>"Standard,Reduced,Zero,Exempt"</formula1>
    </dataValidation>
    <dataValidation sqref="M8:M17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8" t="inlineStr">
        <is>
          <t>VAT Summary Dashboard</t>
        </is>
      </c>
    </row>
    <row r="2"/>
    <row r="3">
      <c r="A3" s="2" t="inlineStr">
        <is>
          <t>Key Metrics</t>
        </is>
      </c>
    </row>
    <row r="4">
      <c r="A4" s="9" t="inlineStr">
        <is>
          <t>Total Taxable Sales</t>
        </is>
      </c>
      <c r="B4" s="19">
        <f>SUMIFS('VAT Transactions'!H8:H17,'VAT Transactions'!B8:B17,"Sale")</f>
        <v/>
      </c>
    </row>
    <row r="5">
      <c r="A5" s="14" t="inlineStr">
        <is>
          <t>Total VAT Collected</t>
        </is>
      </c>
      <c r="B5" s="19">
        <f>SUMIFS('VAT Transactions'!J8:J17,'VAT Transactions'!B8:B17,"Sale")</f>
        <v/>
      </c>
    </row>
    <row r="6">
      <c r="A6" s="9" t="inlineStr">
        <is>
          <t>Total Taxable Purchases</t>
        </is>
      </c>
      <c r="B6" s="19">
        <f>SUMIFS('VAT Transactions'!H8:H17,'VAT Transactions'!B8:B17,"Purchase")</f>
        <v/>
      </c>
    </row>
    <row r="7">
      <c r="A7" s="14" t="inlineStr">
        <is>
          <t>Total VAT Paid</t>
        </is>
      </c>
      <c r="B7" s="19">
        <f>SUMIFS('VAT Transactions'!J8:J17,'VAT Transactions'!B8:B17,"Purchase")</f>
        <v/>
      </c>
    </row>
    <row r="8">
      <c r="A8" s="9" t="inlineStr">
        <is>
          <t>Net VAT Due</t>
        </is>
      </c>
      <c r="B8" s="20">
        <f>IF(B4&gt;=B5,B4-B5,B4-B5)</f>
        <v/>
      </c>
    </row>
    <row r="9">
      <c r="A9" s="14" t="inlineStr">
        <is>
          <t>Effective VAT Rate</t>
        </is>
      </c>
      <c r="B9" s="21">
        <f>IFERROR(B4/B3,0)</f>
        <v/>
      </c>
    </row>
    <row r="10">
      <c r="A10" s="9" t="inlineStr">
        <is>
          <t>Paid Invoices Count</t>
        </is>
      </c>
      <c r="B10" s="22">
        <f>COUNTIF('VAT Transactions'!M8:M17,"Yes")</f>
        <v/>
      </c>
    </row>
    <row r="11">
      <c r="A11" s="14" t="inlineStr">
        <is>
          <t>Unpaid Invoices Count</t>
        </is>
      </c>
      <c r="B11" s="22">
        <f>COUNTIF('VAT Transactions'!M8:M17,"No")</f>
        <v/>
      </c>
    </row>
    <row r="12">
      <c r="A12" s="23" t="inlineStr">
        <is>
          <t>Note: Net VAT Due formula = Total VAT Collected − Total VAT Paid</t>
        </is>
      </c>
    </row>
    <row r="13"/>
    <row r="14">
      <c r="A14" s="2" t="inlineStr">
        <is>
          <t>Invoice Lookup</t>
        </is>
      </c>
    </row>
    <row r="15">
      <c r="A15" s="24" t="inlineStr">
        <is>
          <t>Enter Invoice Number:</t>
        </is>
      </c>
      <c r="B15" s="25" t="inlineStr">
        <is>
          <t>INV-2004</t>
        </is>
      </c>
    </row>
    <row r="16">
      <c r="A16" s="26" t="inlineStr">
        <is>
          <t>Customer / Vendor</t>
        </is>
      </c>
      <c r="B16" s="27">
        <f>IFERROR(VLOOKUP($B$15,'VAT Transactions'!$C$8:$N$17,2,FALSE),"Not found")</f>
        <v/>
      </c>
    </row>
    <row r="17">
      <c r="A17" s="28" t="inlineStr">
        <is>
          <t>Taxable Amount</t>
        </is>
      </c>
      <c r="B17" s="29">
        <f>IFERROR(VLOOKUP($B$15,'VAT Transactions'!$C$8:$N$17,6,FALSE),"Not found")</f>
        <v/>
      </c>
    </row>
    <row r="18">
      <c r="A18" s="26" t="inlineStr">
        <is>
          <t>VAT Amount</t>
        </is>
      </c>
      <c r="B18" s="29">
        <f>IFERROR(VLOOKUP($B$15,'VAT Transactions'!$C$8:$N$17,8,FALSE),"Not found")</f>
        <v/>
      </c>
    </row>
    <row r="19">
      <c r="A19" s="28" t="inlineStr">
        <is>
          <t>Total Amount</t>
        </is>
      </c>
      <c r="B19" s="29">
        <f>IFERROR(VLOOKUP($B$15,'VAT Transactions'!$C$8:$N$17,9,FALSE),"Not found")</f>
        <v/>
      </c>
    </row>
    <row r="20">
      <c r="A20" s="26" t="inlineStr">
        <is>
          <t>Paid?</t>
        </is>
      </c>
      <c r="B20" s="27">
        <f>IFERROR(VLOOKUP($B$15,'VAT Transactions'!$C$8:$N$17,11,FALSE),"Not found")</f>
        <v/>
      </c>
    </row>
    <row r="21"/>
    <row r="22">
      <c r="A22" s="2" t="inlineStr">
        <is>
          <t>Monthly Sales vs Purchases</t>
        </is>
      </c>
    </row>
    <row r="23">
      <c r="A23" s="6" t="inlineStr">
        <is>
          <t>Month</t>
        </is>
      </c>
      <c r="B23" s="6" t="inlineStr">
        <is>
          <t>Sales</t>
        </is>
      </c>
      <c r="C23" s="6" t="inlineStr">
        <is>
          <t>Purchases</t>
        </is>
      </c>
    </row>
    <row r="24">
      <c r="A24" s="8" t="inlineStr">
        <is>
          <t>January</t>
        </is>
      </c>
      <c r="B24" s="30">
        <f>SUMPRODUCT(('VAT Transactions'!$B$8:$B$17="Sale")*(MONTH('VAT Transactions'!$A$8:$A$17)=1)*'VAT Transactions'!$H$8:$H$17)</f>
        <v/>
      </c>
      <c r="C24" s="30">
        <f>SUMPRODUCT(('VAT Transactions'!$B$8:$B$17="Purchase")*(MONTH('VAT Transactions'!$A$8:$A$17)=1)*'VAT Transactions'!$H$8:$H$17)</f>
        <v/>
      </c>
    </row>
    <row r="25">
      <c r="A25" s="13" t="inlineStr">
        <is>
          <t>February</t>
        </is>
      </c>
      <c r="B25" s="30">
        <f>SUMPRODUCT(('VAT Transactions'!$B$8:$B$17="Sale")*(MONTH('VAT Transactions'!$A$8:$A$17)=2)*'VAT Transactions'!$H$8:$H$17)</f>
        <v/>
      </c>
      <c r="C25" s="30">
        <f>SUMPRODUCT(('VAT Transactions'!$B$8:$B$17="Purchase")*(MONTH('VAT Transactions'!$A$8:$A$17)=2)*'VAT Transactions'!$H$8:$H$17)</f>
        <v/>
      </c>
    </row>
    <row r="26"/>
    <row r="27"/>
    <row r="28">
      <c r="A28" s="2" t="inlineStr">
        <is>
          <t>VAT by Category</t>
        </is>
      </c>
    </row>
    <row r="29">
      <c r="A29" s="6" t="inlineStr">
        <is>
          <t>Category</t>
        </is>
      </c>
      <c r="B29" s="6" t="inlineStr">
        <is>
          <t>VAT Amount</t>
        </is>
      </c>
    </row>
    <row r="30">
      <c r="A30" s="8" t="inlineStr">
        <is>
          <t>Standard</t>
        </is>
      </c>
      <c r="B30" s="30">
        <f>SUMIFS('VAT Transactions'!$J$8:$J$17,'VAT Transactions'!$L$8:$L$17,"Standard")</f>
        <v/>
      </c>
    </row>
    <row r="31">
      <c r="A31" s="13" t="inlineStr">
        <is>
          <t>Reduced</t>
        </is>
      </c>
      <c r="B31" s="30">
        <f>SUMIFS('VAT Transactions'!$J$8:$J$17,'VAT Transactions'!$L$8:$L$17,"Reduced")</f>
        <v/>
      </c>
    </row>
    <row r="32">
      <c r="A32" s="8" t="inlineStr">
        <is>
          <t>Zero</t>
        </is>
      </c>
      <c r="B32" s="30">
        <f>SUMIFS('VAT Transactions'!$J$8:$J$17,'VAT Transactions'!$L$8:$L$17,"Zero")</f>
        <v/>
      </c>
    </row>
    <row r="33">
      <c r="A33" s="13" t="inlineStr">
        <is>
          <t>Exempt</t>
        </is>
      </c>
      <c r="B33" s="30">
        <f>SUMIFS('VAT Transactions'!$J$8:$J$17,'VAT Transactions'!$L$8:$L$17,"Exempt")</f>
        <v/>
      </c>
    </row>
  </sheetData>
  <mergeCells count="6">
    <mergeCell ref="A1:F1"/>
    <mergeCell ref="A3:B3"/>
    <mergeCell ref="A12:F12"/>
    <mergeCell ref="A14:F14"/>
    <mergeCell ref="A22:F22"/>
    <mergeCell ref="A28:F2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8" t="inlineStr">
        <is>
          <t>How to Use This VAT Excel Template</t>
        </is>
      </c>
    </row>
    <row r="2"/>
    <row r="3">
      <c r="A3" s="31" t="inlineStr">
        <is>
          <t>1. VAT Transactions Sheet</t>
        </is>
      </c>
    </row>
    <row r="4" ht="45" customHeight="1">
      <c r="A4" s="32" t="inlineStr">
        <is>
          <t>Enter each new invoice (sale or purchase) in a new row starting at row 8. Fill in the invoice date, transaction type (Sale or Purchase), invoice number, customer/vendor, city, state, description, taxable amount, and VAT rate. The VAT Amount and Total Amount columns calculate automatically.</t>
        </is>
      </c>
    </row>
    <row r="5"/>
    <row r="6">
      <c r="A6" s="31" t="inlineStr">
        <is>
          <t>2. Input Cells</t>
        </is>
      </c>
    </row>
    <row r="7" ht="45" customHeight="1">
      <c r="A7" s="32" t="inlineStr">
        <is>
          <t>Cells shaded pale yellow (such as the invoice lookup box on the VAT Summary sheet) are meant for manual entry. All other cells contain formulas and should not be overwritten.</t>
        </is>
      </c>
    </row>
    <row r="8"/>
    <row r="9">
      <c r="A9" s="31" t="inlineStr">
        <is>
          <t>3. VAT Rate Guidance</t>
        </is>
      </c>
    </row>
    <row r="10" ht="45" customHeight="1">
      <c r="A10" s="32" t="inlineStr">
        <is>
          <t>Use 20% for standard-rated goods and services, 10% or 5% for reduced-rate items, and 0% for zero-rated or exempt transactions. Select the matching VAT Category (Standard, Reduced, Zero, Exempt) from the dropdown in column L.</t>
        </is>
      </c>
    </row>
    <row r="11"/>
    <row r="12">
      <c r="A12" s="31" t="inlineStr">
        <is>
          <t>4. Paid Status</t>
        </is>
      </c>
    </row>
    <row r="13" ht="45" customHeight="1">
      <c r="A13" s="32" t="inlineStr">
        <is>
          <t>Use the Paid? dropdown (Yes/No) in column M to track payment status. Unpaid invoices are automatically highlighted in red on the VAT Transactions sheet, and the Notes column flags them for follow-up.</t>
        </is>
      </c>
    </row>
    <row r="14"/>
    <row r="15">
      <c r="A15" s="31" t="inlineStr">
        <is>
          <t>5. VAT Summary Sheet</t>
        </is>
      </c>
    </row>
    <row r="16" ht="45" customHeight="1">
      <c r="A16" s="32" t="inlineStr">
        <is>
          <t>This dashboard automatically pulls totals from the VAT Transactions sheet using SUM and SUMIFS formulas. Net VAT Due is calculated as Total VAT Collected minus Total VAT Paid. A positive number means VAT is owed to the tax authority; review negative results carefully before filing.</t>
        </is>
      </c>
    </row>
    <row r="17"/>
    <row r="18">
      <c r="A18" s="31" t="inlineStr">
        <is>
          <t>6. Invoice Lookup</t>
        </is>
      </c>
    </row>
    <row r="19" ht="45" customHeight="1">
      <c r="A19" s="32" t="inlineStr">
        <is>
          <t>Type any invoice number into the yellow input cell on the VAT Summary sheet to instantly retrieve the customer/vendor, taxable amount, VAT amount, total amount, and paid status using VLOOKUP formulas.</t>
        </is>
      </c>
    </row>
    <row r="20"/>
    <row r="21">
      <c r="A21" s="31" t="inlineStr">
        <is>
          <t>7. Monthly or Quarterly Filing</t>
        </is>
      </c>
    </row>
    <row r="22" ht="45" customHeight="1">
      <c r="A22" s="32" t="inlineStr">
        <is>
          <t>Add more rows to the VAT Transactions sheet as needed. Update the SUM/SUMIFS ranges on the VAT Summary sheet to include new rows. Use the Monthly Sales vs Purchases chart to review trends before each VAT filing period.</t>
        </is>
      </c>
    </row>
    <row r="23"/>
    <row r="24">
      <c r="A24" s="31" t="inlineStr">
        <is>
          <t>8. Charts</t>
        </is>
      </c>
    </row>
    <row r="25" ht="45" customHeight="1">
      <c r="A25" s="32" t="inlineStr">
        <is>
          <t>The clustered column chart compares sales and purchases by month, while the pie chart shows how VAT is distributed across Standard, Reduced, Zero, and Exempt categories.</t>
        </is>
      </c>
    </row>
  </sheetData>
  <mergeCells count="17">
    <mergeCell ref="A1:D1"/>
    <mergeCell ref="A3:D3"/>
    <mergeCell ref="A4:D4"/>
    <mergeCell ref="A6:D6"/>
    <mergeCell ref="A7:D7"/>
    <mergeCell ref="A9:D9"/>
    <mergeCell ref="A10:D10"/>
    <mergeCell ref="A12:D12"/>
    <mergeCell ref="A13:D13"/>
    <mergeCell ref="A15:D15"/>
    <mergeCell ref="A16:D16"/>
    <mergeCell ref="A18:D18"/>
    <mergeCell ref="A19:D19"/>
    <mergeCell ref="A21:D21"/>
    <mergeCell ref="A22:D22"/>
    <mergeCell ref="A24:D24"/>
    <mergeCell ref="A25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2026-07-12T18:46:06Z</dcterms:created>
  <dcterms:modified xmlns:dcterms="http://purl.org/dc/terms/" xmlns:xsi="http://www.w3.org/2001/XMLSchema-instance" xsi:type="dcterms:W3CDTF">2026-07-12T18:46:06Z</dcterms:modified>
</cp:coreProperties>
</file>